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snsb-22503\C\BACKUP PC ESTADISTICA\ESTADISTICA\indicadores hospitalarios\2016\"/>
    </mc:Choice>
  </mc:AlternateContent>
  <bookViews>
    <workbookView xWindow="-375" yWindow="240" windowWidth="15555" windowHeight="12555"/>
  </bookViews>
  <sheets>
    <sheet name="cext" sheetId="12" r:id="rId1"/>
    <sheet name="hosp" sheetId="11" r:id="rId2"/>
    <sheet name="uci" sheetId="3" r:id="rId3"/>
    <sheet name="intermedio neonatal" sheetId="14" r:id="rId4"/>
    <sheet name="emerg" sheetId="5" r:id="rId5"/>
    <sheet name="cqx" sheetId="13" r:id="rId6"/>
    <sheet name="defunciones" sheetId="15" r:id="rId7"/>
    <sheet name="imagenes" sheetId="16" r:id="rId8"/>
  </sheets>
  <externalReferences>
    <externalReference r:id="rId9"/>
  </externalReferences>
  <definedNames>
    <definedName name="A_impresión_IM" localSheetId="0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1">#REF!</definedName>
    <definedName name="A_impresión_IM" localSheetId="7">#REF!</definedName>
    <definedName name="A_impresión_IM" localSheetId="3">#REF!</definedName>
    <definedName name="A_impresión_IM" localSheetId="2">#REF!</definedName>
    <definedName name="_xlnm.Print_Area" localSheetId="0">cext!$A$1:$L$211</definedName>
    <definedName name="_xlnm.Print_Area" localSheetId="5">cqx!$A$1:$K$84</definedName>
    <definedName name="_xlnm.Print_Area" localSheetId="6">defunciones!$A$1:$K$55</definedName>
    <definedName name="_xlnm.Print_Area" localSheetId="4">emerg!$A$1:$J$23</definedName>
    <definedName name="_xlnm.Print_Area" localSheetId="1">hosp!$A$1:$K$158</definedName>
    <definedName name="_xlnm.Print_Area" localSheetId="7">imagenes!$A$1:$AS$27</definedName>
    <definedName name="_xlnm.Print_Area" localSheetId="3">'intermedio neonatal'!$A$1:$K$20</definedName>
    <definedName name="_xlnm.Print_Area" localSheetId="2">uci!$A$1:$K$90</definedName>
    <definedName name="base" localSheetId="0">#REF!</definedName>
    <definedName name="base" localSheetId="5">#REF!</definedName>
    <definedName name="base" localSheetId="6">#REF!</definedName>
    <definedName name="base" localSheetId="4">#REF!</definedName>
    <definedName name="base" localSheetId="1">#REF!</definedName>
    <definedName name="base" localSheetId="7">#REF!</definedName>
    <definedName name="base" localSheetId="3">#REF!</definedName>
    <definedName name="base" localSheetId="2">#REF!</definedName>
    <definedName name="BD" localSheetId="0">#REF!</definedName>
    <definedName name="BD" localSheetId="5">#REF!</definedName>
    <definedName name="BD" localSheetId="6">#REF!</definedName>
    <definedName name="BD" localSheetId="4">#REF!</definedName>
    <definedName name="BD" localSheetId="1">#REF!</definedName>
    <definedName name="BD" localSheetId="7">#REF!</definedName>
    <definedName name="BD" localSheetId="3">#REF!</definedName>
    <definedName name="BD" localSheetId="2">#REF!</definedName>
    <definedName name="BDBIOTEC">[1]BDBIOTEC!$A$5:$IU$8</definedName>
    <definedName name="BDBIOTEC2012">[1]BDBIOTEC!$A$5:$SG$8</definedName>
    <definedName name="BDBIOTEC2012T">[1]BDBIOTEC!$A$5:$TV$8</definedName>
    <definedName name="BDCEXCIR2012">[1]BDCEXTCIR!$A$5:$FB$16</definedName>
    <definedName name="BDCEXCIR2012T">[1]BDCEXTCIR!$A$5:$FN$16</definedName>
    <definedName name="BDCEXTCIRJUN12">[1]BDCEXTCIR!$A$5:$CH$16</definedName>
    <definedName name="BDCEXTMED">[1]BDCEXTMED!$A$5:$CH$25</definedName>
    <definedName name="BDCEXTMED2012">[1]BDCEXTMED!$A$5:$FB$25</definedName>
    <definedName name="BDCEXTMED2012T">[1]BDCEXTMED!$A$5:$FN$25</definedName>
    <definedName name="BDCIR" localSheetId="0">[1]BDCEXTMED!#REF!</definedName>
    <definedName name="BDCIR" localSheetId="5">[1]BDCEXTMED!#REF!</definedName>
    <definedName name="BDCIR" localSheetId="6">[1]BDCEXTMED!#REF!</definedName>
    <definedName name="BDCIR" localSheetId="4">[1]BDCEXTMED!#REF!</definedName>
    <definedName name="BDCIR" localSheetId="1">[1]BDCEXTMED!#REF!</definedName>
    <definedName name="BDCIR" localSheetId="7">[1]BDCEXTMED!#REF!</definedName>
    <definedName name="BDCIR" localSheetId="3">[1]BDCEXTMED!#REF!</definedName>
    <definedName name="BDCIR" localSheetId="2">[1]BDCEXTMED!#REF!</definedName>
    <definedName name="BDCQX" localSheetId="0">#REF!</definedName>
    <definedName name="BDCQX" localSheetId="5">#REF!</definedName>
    <definedName name="BDCQX" localSheetId="6">#REF!</definedName>
    <definedName name="BDCQX" localSheetId="4">#REF!</definedName>
    <definedName name="BDCQX" localSheetId="1">#REF!</definedName>
    <definedName name="BDCQX" localSheetId="7">#REF!</definedName>
    <definedName name="BDCQX" localSheetId="3">#REF!</definedName>
    <definedName name="BDCQX" localSheetId="2">#REF!</definedName>
    <definedName name="BDCQX">#REF!</definedName>
    <definedName name="BDCQX2012">[1]BDCQX!$A$5:$CH$16</definedName>
    <definedName name="BDCQX2012T">[1]BDCQX!$A$5:$CO$16</definedName>
    <definedName name="BDDENT">[1]BDCEXTDENT!$A$5:$CH$10</definedName>
    <definedName name="BDDENT2012">[1]BDCEXTDENT!$A$5:$FB$10</definedName>
    <definedName name="BDDENT2012T">[1]BDCEXTDENT!$A$5:$FN$10</definedName>
    <definedName name="BDDX">[1]BDDX!$A$5:$IJ$9</definedName>
    <definedName name="BDDX2012">[1]BDDX!$A$5:$RJ$9</definedName>
    <definedName name="BDDX2012T">[1]BDDX!$A$5:$SW$9</definedName>
    <definedName name="BDHOSPCIR2012">[1]BDHOSPCIR!$A$5:$FJ$17</definedName>
    <definedName name="BDHOSPCIR2012T">[1]BDHOSPCIR!$A$5:$FW$17</definedName>
    <definedName name="BDHOSPCIRJUN12">[1]BDHOSPCIR!$A$5:$CJ$17</definedName>
    <definedName name="BDHOSPMED2012">[1]BDHOSPMED!$A$5:$FJ$18</definedName>
    <definedName name="BDHOSPMED2012T">[1]BDHOSPMED!$A$5:$FW$18</definedName>
    <definedName name="BDHOSPMEDJUN12">[1]BDHOSPMED!$A$5:$CJ$18</definedName>
    <definedName name="BDPATO2012">[1]BDPATO!$A$5:$OT$12</definedName>
    <definedName name="BDPATO2012T">[1]BDPATO!$A$5:$QB$12</definedName>
    <definedName name="BDSM">[1]BDCEXTSM!$A$5:$CH$6</definedName>
    <definedName name="BDSM2012">[1]BDCEXTSM!$A$5:$FB$6</definedName>
    <definedName name="BDSM2012T">[1]BDCEXTSM!$A$5:$FN$6</definedName>
    <definedName name="CIR" localSheetId="0">[1]BDCEXTMED!#REF!</definedName>
    <definedName name="CIR" localSheetId="5">[1]BDCEXTMED!#REF!</definedName>
    <definedName name="CIR" localSheetId="6">[1]BDCEXTMED!#REF!</definedName>
    <definedName name="CIR" localSheetId="4">[1]BDCEXTMED!#REF!</definedName>
    <definedName name="CIR" localSheetId="1">[1]BDCEXTMED!#REF!</definedName>
    <definedName name="CIR" localSheetId="7">[1]BDCEXTMED!#REF!</definedName>
    <definedName name="CIR" localSheetId="3">[1]BDCEXTMED!#REF!</definedName>
    <definedName name="CIR" localSheetId="2">[1]BDCEXTMED!#REF!</definedName>
    <definedName name="DENT" localSheetId="0">[1]BDCEXTMED!#REF!</definedName>
    <definedName name="DENT" localSheetId="5">[1]BDCEXTMED!#REF!</definedName>
    <definedName name="DENT" localSheetId="6">[1]BDCEXTMED!#REF!</definedName>
    <definedName name="DENT" localSheetId="4">[1]BDCEXTMED!#REF!</definedName>
    <definedName name="DENT" localSheetId="1">[1]BDCEXTMED!#REF!</definedName>
    <definedName name="DENT" localSheetId="7">[1]BDCEXTMED!#REF!</definedName>
    <definedName name="DENT" localSheetId="3">[1]BDCEXTMED!#REF!</definedName>
    <definedName name="DENT" localSheetId="2">[1]BDCEXTMED!#REF!</definedName>
    <definedName name="DENT1" localSheetId="0">[1]BDCEXTMED!#REF!</definedName>
    <definedName name="DENT1" localSheetId="5">[1]BDCEXTMED!#REF!</definedName>
    <definedName name="DENT1" localSheetId="6">[1]BDCEXTMED!#REF!</definedName>
    <definedName name="DENT1" localSheetId="4">[1]BDCEXTMED!#REF!</definedName>
    <definedName name="DENT1" localSheetId="1">[1]BDCEXTMED!#REF!</definedName>
    <definedName name="DENT1" localSheetId="7">[1]BDCEXTMED!#REF!</definedName>
    <definedName name="DENT1" localSheetId="3">[1]BDCEXTMED!#REF!</definedName>
    <definedName name="DENT1" localSheetId="2">[1]BDCEXTMED!#REF!</definedName>
    <definedName name="PATO">[1]BDPATO!$A$5:$GX$12</definedName>
    <definedName name="RX" localSheetId="0">#REF!</definedName>
    <definedName name="RX" localSheetId="5">#REF!</definedName>
    <definedName name="RX" localSheetId="6">#REF!</definedName>
    <definedName name="RX" localSheetId="4">#REF!</definedName>
    <definedName name="RX" localSheetId="1">#REF!</definedName>
    <definedName name="RX" localSheetId="7">#REF!</definedName>
    <definedName name="RX" localSheetId="3">#REF!</definedName>
    <definedName name="RX" localSheetId="2">#REF!</definedName>
    <definedName name="SERV" localSheetId="0">#REF!</definedName>
    <definedName name="SERV" localSheetId="5">#REF!</definedName>
    <definedName name="SERV" localSheetId="6">#REF!</definedName>
    <definedName name="SERV" localSheetId="4">#REF!</definedName>
    <definedName name="SERV" localSheetId="1">#REF!</definedName>
    <definedName name="SERV" localSheetId="7">#REF!</definedName>
    <definedName name="SERV" localSheetId="3">#REF!</definedName>
    <definedName name="SERV" localSheetId="2">#REF!</definedName>
    <definedName name="SERVMED" localSheetId="0">#REF!</definedName>
    <definedName name="SERVMED" localSheetId="5">#REF!</definedName>
    <definedName name="SERVMED" localSheetId="6">#REF!</definedName>
    <definedName name="SERVMED" localSheetId="4">#REF!</definedName>
    <definedName name="SERVMED" localSheetId="1">#REF!</definedName>
    <definedName name="SERVMED" localSheetId="7">#REF!</definedName>
    <definedName name="SERVMED" localSheetId="3">#REF!</definedName>
    <definedName name="SERVMED" localSheetId="2">#REF!</definedName>
    <definedName name="SM" localSheetId="0">[1]BDCEXTMED!#REF!</definedName>
    <definedName name="SM" localSheetId="5">[1]BDCEXTMED!#REF!</definedName>
    <definedName name="SM" localSheetId="6">[1]BDCEXTMED!#REF!</definedName>
    <definedName name="SM" localSheetId="4">[1]BDCEXTMED!#REF!</definedName>
    <definedName name="SM" localSheetId="1">[1]BDCEXTMED!#REF!</definedName>
    <definedName name="SM" localSheetId="7">[1]BDCEXTMED!#REF!</definedName>
    <definedName name="SM" localSheetId="3">[1]BDCEXTMED!#REF!</definedName>
    <definedName name="SM" localSheetId="2">[1]BDCEXTMED!#REF!</definedName>
    <definedName name="_xlnm.Print_Titles" localSheetId="0">cext!$1:$5</definedName>
    <definedName name="_xlnm.Print_Titles" localSheetId="5">cqx!$1:$5</definedName>
    <definedName name="_xlnm.Print_Titles" localSheetId="6">defunciones!$1:$5</definedName>
    <definedName name="_xlnm.Print_Titles" localSheetId="1">hosp!$1:$5</definedName>
    <definedName name="_xlnm.Print_Titles" localSheetId="2">uci!$1:$5</definedName>
    <definedName name="Z_D5937C42_4785_40E9_9FBB_CBD5F446A291_.wvu.Cols" localSheetId="0" hidden="1">cext!$Q:$R</definedName>
    <definedName name="Z_D5937C42_4785_40E9_9FBB_CBD5F446A291_.wvu.Cols" localSheetId="5" hidden="1">cqx!$P:$Q</definedName>
    <definedName name="Z_D5937C42_4785_40E9_9FBB_CBD5F446A291_.wvu.Cols" localSheetId="6" hidden="1">defunciones!$P:$Q</definedName>
    <definedName name="Z_D5937C42_4785_40E9_9FBB_CBD5F446A291_.wvu.Cols" localSheetId="4" hidden="1">emerg!$O:$P</definedName>
    <definedName name="Z_D5937C42_4785_40E9_9FBB_CBD5F446A291_.wvu.Cols" localSheetId="1" hidden="1">hosp!$P:$Q</definedName>
    <definedName name="Z_D5937C42_4785_40E9_9FBB_CBD5F446A291_.wvu.Cols" localSheetId="7" hidden="1">imagenes!$AX:$AY</definedName>
    <definedName name="Z_D5937C42_4785_40E9_9FBB_CBD5F446A291_.wvu.Cols" localSheetId="3" hidden="1">'intermedio neonatal'!$P:$Q</definedName>
    <definedName name="Z_D5937C42_4785_40E9_9FBB_CBD5F446A291_.wvu.Cols" localSheetId="2" hidden="1">uci!$P:$Q</definedName>
  </definedNames>
  <calcPr calcId="162913"/>
</workbook>
</file>

<file path=xl/calcChain.xml><?xml version="1.0" encoding="utf-8"?>
<calcChain xmlns="http://schemas.openxmlformats.org/spreadsheetml/2006/main">
  <c r="X24" i="12" l="1"/>
  <c r="Y45" i="12"/>
  <c r="F67" i="13" l="1"/>
  <c r="F6" i="13"/>
  <c r="E8" i="14" l="1"/>
  <c r="E7" i="14"/>
  <c r="G22" i="15" l="1"/>
  <c r="H22" i="15"/>
  <c r="I22" i="15"/>
  <c r="J22" i="15"/>
  <c r="K22" i="15"/>
  <c r="L22" i="15"/>
  <c r="M22" i="15"/>
  <c r="N22" i="15"/>
  <c r="O22" i="15"/>
  <c r="P22" i="15"/>
  <c r="Q22" i="15"/>
  <c r="F22" i="15"/>
  <c r="G6" i="15"/>
  <c r="H6" i="15"/>
  <c r="I6" i="15"/>
  <c r="J6" i="15"/>
  <c r="K6" i="15"/>
  <c r="L6" i="15"/>
  <c r="M6" i="15"/>
  <c r="N6" i="15"/>
  <c r="O6" i="15"/>
  <c r="P6" i="15"/>
  <c r="Q6" i="15"/>
  <c r="F6" i="15"/>
  <c r="E21" i="15"/>
  <c r="E69" i="13" l="1"/>
  <c r="E67" i="3" l="1"/>
  <c r="E20" i="3"/>
  <c r="E21" i="3"/>
  <c r="E22" i="3"/>
  <c r="E23" i="3"/>
  <c r="E19" i="3"/>
  <c r="E17" i="3"/>
  <c r="E14" i="3"/>
  <c r="E15" i="3"/>
  <c r="E16" i="3"/>
  <c r="E13" i="3"/>
  <c r="F6" i="3"/>
  <c r="P102" i="11"/>
  <c r="O102" i="11"/>
  <c r="Q102" i="11"/>
  <c r="P6" i="3" l="1"/>
  <c r="E7" i="3"/>
  <c r="D34" i="5" l="1"/>
  <c r="F215" i="12" l="1"/>
  <c r="F214" i="12"/>
  <c r="F213" i="12"/>
  <c r="N102" i="11" l="1"/>
  <c r="E25" i="11"/>
  <c r="F24" i="11"/>
  <c r="E16" i="11"/>
  <c r="F15" i="11"/>
  <c r="F37" i="15"/>
  <c r="E44" i="15"/>
  <c r="E86" i="13"/>
  <c r="E82" i="13"/>
  <c r="D24" i="5"/>
  <c r="D7" i="5"/>
  <c r="E19" i="14"/>
  <c r="E18" i="14"/>
  <c r="E16" i="14"/>
  <c r="E13" i="14"/>
  <c r="E6" i="14"/>
  <c r="M59" i="13"/>
  <c r="L37" i="15" l="1"/>
  <c r="L53" i="15" s="1"/>
  <c r="L52" i="15" l="1"/>
  <c r="E35" i="13"/>
  <c r="E36" i="13"/>
  <c r="E37" i="13"/>
  <c r="M19" i="13"/>
  <c r="G67" i="13" l="1"/>
  <c r="H67" i="13"/>
  <c r="I67" i="13"/>
  <c r="J67" i="13"/>
  <c r="K67" i="13"/>
  <c r="L67" i="13"/>
  <c r="M67" i="13"/>
  <c r="N67" i="13"/>
  <c r="O67" i="13"/>
  <c r="P67" i="13"/>
  <c r="Q67" i="13"/>
  <c r="L57" i="13"/>
  <c r="M57" i="13"/>
  <c r="N57" i="13"/>
  <c r="O57" i="13"/>
  <c r="P57" i="13"/>
  <c r="L58" i="13"/>
  <c r="M58" i="13"/>
  <c r="N58" i="13"/>
  <c r="O58" i="13"/>
  <c r="P58" i="13"/>
  <c r="O59" i="13"/>
  <c r="L60" i="13"/>
  <c r="M60" i="13"/>
  <c r="N60" i="13"/>
  <c r="O60" i="13"/>
  <c r="P60" i="13"/>
  <c r="L61" i="13"/>
  <c r="M61" i="13"/>
  <c r="N61" i="13"/>
  <c r="O61" i="13"/>
  <c r="P61" i="13"/>
  <c r="L62" i="13"/>
  <c r="M62" i="13"/>
  <c r="N62" i="13"/>
  <c r="O62" i="13"/>
  <c r="P62" i="13"/>
  <c r="L63" i="13"/>
  <c r="M63" i="13"/>
  <c r="N63" i="13"/>
  <c r="O63" i="13"/>
  <c r="P63" i="13"/>
  <c r="L64" i="13"/>
  <c r="M64" i="13"/>
  <c r="N64" i="13"/>
  <c r="O64" i="13"/>
  <c r="P64" i="13"/>
  <c r="L55" i="13"/>
  <c r="M55" i="13"/>
  <c r="N55" i="13"/>
  <c r="O55" i="13"/>
  <c r="P55" i="13"/>
  <c r="L54" i="13"/>
  <c r="M54" i="13"/>
  <c r="N54" i="13"/>
  <c r="O54" i="13"/>
  <c r="P54" i="13"/>
  <c r="M53" i="13"/>
  <c r="N53" i="13"/>
  <c r="O53" i="13"/>
  <c r="P53" i="13"/>
  <c r="L53" i="13"/>
  <c r="E67" i="13" l="1"/>
  <c r="K19" i="5"/>
  <c r="L19" i="5"/>
  <c r="M19" i="5"/>
  <c r="N19" i="5"/>
  <c r="O19" i="5"/>
  <c r="P19" i="5"/>
  <c r="K18" i="5"/>
  <c r="L18" i="5"/>
  <c r="M18" i="5"/>
  <c r="N18" i="5"/>
  <c r="O18" i="5"/>
  <c r="P18" i="5"/>
  <c r="N55" i="3" l="1"/>
  <c r="L72" i="3" l="1"/>
  <c r="N39" i="11" l="1"/>
  <c r="O39" i="11"/>
  <c r="P39" i="11"/>
  <c r="Q39" i="11"/>
  <c r="N48" i="11"/>
  <c r="O48" i="11"/>
  <c r="P48" i="11"/>
  <c r="Q48" i="11"/>
  <c r="N57" i="11"/>
  <c r="O57" i="11"/>
  <c r="P57" i="11"/>
  <c r="Q57" i="11"/>
  <c r="N66" i="11"/>
  <c r="O66" i="11"/>
  <c r="P66" i="11"/>
  <c r="Q66" i="11"/>
  <c r="E75" i="11"/>
  <c r="N84" i="11"/>
  <c r="O84" i="11"/>
  <c r="P84" i="11"/>
  <c r="Q84" i="11"/>
  <c r="N93" i="11"/>
  <c r="O93" i="11"/>
  <c r="P93" i="11"/>
  <c r="Q93" i="11"/>
  <c r="N111" i="11"/>
  <c r="O111" i="11"/>
  <c r="P111" i="11"/>
  <c r="Q111" i="11"/>
  <c r="E120" i="11"/>
  <c r="E129" i="11"/>
  <c r="E138" i="11"/>
  <c r="E147" i="11"/>
  <c r="E156" i="11"/>
  <c r="E22" i="11"/>
  <c r="E13" i="11"/>
  <c r="E57" i="11" l="1"/>
  <c r="E66" i="11"/>
  <c r="E111" i="11"/>
  <c r="E48" i="11"/>
  <c r="E84" i="11"/>
  <c r="E39" i="11"/>
  <c r="E93" i="11"/>
  <c r="E7" i="11" l="1"/>
  <c r="E26" i="11"/>
  <c r="F120" i="12"/>
  <c r="F121" i="12"/>
  <c r="F122" i="12"/>
  <c r="F123" i="12"/>
  <c r="F124" i="12"/>
  <c r="F119" i="12"/>
  <c r="F111" i="12"/>
  <c r="F112" i="12"/>
  <c r="F113" i="12"/>
  <c r="F114" i="12"/>
  <c r="F115" i="12"/>
  <c r="F116" i="12"/>
  <c r="F117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89" i="12"/>
  <c r="G8" i="12"/>
  <c r="F37" i="12"/>
  <c r="F9" i="12"/>
  <c r="Z37" i="12" l="1"/>
  <c r="Y37" i="12"/>
  <c r="Y9" i="12"/>
  <c r="Z9" i="12"/>
  <c r="P145" i="12"/>
  <c r="Q145" i="12"/>
  <c r="R145" i="12"/>
  <c r="O145" i="12"/>
  <c r="N145" i="12"/>
  <c r="M145" i="12"/>
  <c r="G118" i="12" l="1"/>
  <c r="K6" i="5" l="1"/>
  <c r="K15" i="5" s="1"/>
  <c r="L6" i="5"/>
  <c r="L15" i="5" s="1"/>
  <c r="M6" i="5"/>
  <c r="M15" i="5" s="1"/>
  <c r="N6" i="5"/>
  <c r="O6" i="5"/>
  <c r="O15" i="5" s="1"/>
  <c r="P6" i="5"/>
  <c r="P15" i="5" s="1"/>
  <c r="E6" i="5"/>
  <c r="E15" i="5" s="1"/>
  <c r="F6" i="5"/>
  <c r="F15" i="5" s="1"/>
  <c r="G6" i="5"/>
  <c r="G15" i="5" s="1"/>
  <c r="H6" i="5"/>
  <c r="H15" i="5" s="1"/>
  <c r="N15" i="5" l="1"/>
  <c r="F6" i="11"/>
  <c r="F149" i="11"/>
  <c r="E150" i="11" l="1"/>
  <c r="K14" i="5" l="1"/>
  <c r="L105" i="11"/>
  <c r="F40" i="12"/>
  <c r="F41" i="12"/>
  <c r="F42" i="12"/>
  <c r="F43" i="12"/>
  <c r="F44" i="12"/>
  <c r="F39" i="12"/>
  <c r="F38" i="12" s="1"/>
  <c r="F10" i="12"/>
  <c r="F11" i="12"/>
  <c r="F12" i="12"/>
  <c r="F13" i="12"/>
  <c r="Z13" i="12" s="1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Z39" i="12" l="1"/>
  <c r="Y39" i="12"/>
  <c r="Z43" i="12"/>
  <c r="Y43" i="12"/>
  <c r="Y17" i="12"/>
  <c r="Z17" i="12"/>
  <c r="Y24" i="12"/>
  <c r="Z24" i="12"/>
  <c r="Z23" i="12"/>
  <c r="Y23" i="12"/>
  <c r="F182" i="12"/>
  <c r="Y22" i="12"/>
  <c r="Z22" i="12"/>
  <c r="Y28" i="12"/>
  <c r="Z28" i="12"/>
  <c r="Y12" i="12"/>
  <c r="Z12" i="12"/>
  <c r="Z40" i="12"/>
  <c r="Y40" i="12"/>
  <c r="Y33" i="12"/>
  <c r="Z33" i="12"/>
  <c r="Y32" i="12"/>
  <c r="Z32" i="12"/>
  <c r="Y44" i="12"/>
  <c r="Z44" i="12"/>
  <c r="Z15" i="12"/>
  <c r="Y15" i="12"/>
  <c r="Y14" i="12"/>
  <c r="Z14" i="12"/>
  <c r="Y29" i="12"/>
  <c r="Z29" i="12"/>
  <c r="Y41" i="12"/>
  <c r="Z41" i="12"/>
  <c r="Z36" i="12"/>
  <c r="Y36" i="12"/>
  <c r="Y35" i="12"/>
  <c r="Z35" i="12"/>
  <c r="Y27" i="12"/>
  <c r="Z27" i="12"/>
  <c r="Z19" i="12"/>
  <c r="Y19" i="12"/>
  <c r="Y11" i="12"/>
  <c r="Z11" i="12"/>
  <c r="Y25" i="12"/>
  <c r="Z25" i="12"/>
  <c r="Y16" i="12"/>
  <c r="Z16" i="12"/>
  <c r="Z31" i="12"/>
  <c r="Y31" i="12"/>
  <c r="Z30" i="12"/>
  <c r="Y30" i="12"/>
  <c r="Z42" i="12"/>
  <c r="Y42" i="12"/>
  <c r="Z21" i="12"/>
  <c r="Y21" i="12"/>
  <c r="Z20" i="12"/>
  <c r="Y20" i="12"/>
  <c r="Z34" i="12"/>
  <c r="Y34" i="12"/>
  <c r="Z26" i="12"/>
  <c r="Y26" i="12"/>
  <c r="Z18" i="12"/>
  <c r="Y18" i="12"/>
  <c r="Z10" i="12"/>
  <c r="Y10" i="12"/>
  <c r="F8" i="12"/>
  <c r="Z6" i="12" l="1"/>
  <c r="F6" i="12"/>
  <c r="F49" i="12" l="1"/>
  <c r="F168" i="12" s="1"/>
  <c r="F79" i="12" l="1"/>
  <c r="K25" i="3" l="1"/>
  <c r="E30" i="11"/>
  <c r="Q18" i="3"/>
  <c r="P18" i="3"/>
  <c r="O18" i="3"/>
  <c r="N18" i="3"/>
  <c r="M18" i="3"/>
  <c r="L18" i="3"/>
  <c r="K18" i="3"/>
  <c r="J18" i="3"/>
  <c r="I18" i="3"/>
  <c r="H18" i="3"/>
  <c r="G18" i="3"/>
  <c r="F18" i="3"/>
  <c r="E31" i="11"/>
  <c r="E29" i="11"/>
  <c r="E27" i="11"/>
  <c r="Q24" i="11"/>
  <c r="P24" i="11"/>
  <c r="O24" i="11"/>
  <c r="N24" i="11"/>
  <c r="M24" i="11"/>
  <c r="L24" i="11"/>
  <c r="K24" i="11"/>
  <c r="J24" i="11"/>
  <c r="I24" i="11"/>
  <c r="H24" i="11"/>
  <c r="G24" i="11"/>
  <c r="E18" i="3" l="1"/>
  <c r="E24" i="11"/>
  <c r="K144" i="12"/>
  <c r="L144" i="12"/>
  <c r="AP6" i="16" l="1"/>
  <c r="F53" i="13"/>
  <c r="J6" i="5" l="1"/>
  <c r="J15" i="5" s="1"/>
  <c r="K142" i="12" l="1"/>
  <c r="G37" i="15" l="1"/>
  <c r="F52" i="15" l="1"/>
  <c r="H37" i="15"/>
  <c r="I37" i="15"/>
  <c r="J37" i="15"/>
  <c r="K37" i="15"/>
  <c r="G53" i="15" l="1"/>
  <c r="H53" i="15"/>
  <c r="I53" i="15"/>
  <c r="J53" i="15"/>
  <c r="K53" i="15"/>
  <c r="F53" i="15"/>
  <c r="E36" i="15"/>
  <c r="E20" i="15" l="1"/>
  <c r="H52" i="15"/>
  <c r="I52" i="15"/>
  <c r="J52" i="15"/>
  <c r="K52" i="15"/>
  <c r="G52" i="15" l="1"/>
  <c r="E46" i="13"/>
  <c r="K54" i="13"/>
  <c r="K55" i="13"/>
  <c r="K56" i="13"/>
  <c r="K57" i="13"/>
  <c r="K58" i="13"/>
  <c r="K59" i="13"/>
  <c r="K60" i="13"/>
  <c r="K61" i="13"/>
  <c r="K62" i="13"/>
  <c r="K63" i="13"/>
  <c r="K64" i="13"/>
  <c r="J54" i="13"/>
  <c r="J55" i="13"/>
  <c r="J56" i="13"/>
  <c r="J57" i="13"/>
  <c r="J58" i="13"/>
  <c r="J59" i="13"/>
  <c r="J60" i="13"/>
  <c r="J61" i="13"/>
  <c r="J62" i="13"/>
  <c r="J63" i="13"/>
  <c r="J64" i="13"/>
  <c r="I54" i="13"/>
  <c r="I55" i="13"/>
  <c r="I56" i="13"/>
  <c r="I57" i="13"/>
  <c r="I58" i="13"/>
  <c r="I59" i="13"/>
  <c r="I60" i="13"/>
  <c r="I61" i="13"/>
  <c r="I62" i="13"/>
  <c r="I63" i="13"/>
  <c r="I64" i="13"/>
  <c r="H59" i="13"/>
  <c r="G59" i="13"/>
  <c r="F59" i="13"/>
  <c r="E74" i="13"/>
  <c r="I53" i="13" l="1"/>
  <c r="J53" i="13"/>
  <c r="K53" i="13"/>
  <c r="H53" i="13"/>
  <c r="E70" i="13"/>
  <c r="E71" i="13"/>
  <c r="E72" i="13"/>
  <c r="E73" i="13"/>
  <c r="E75" i="13"/>
  <c r="E76" i="13"/>
  <c r="E77" i="13"/>
  <c r="E78" i="13"/>
  <c r="E79" i="13"/>
  <c r="E68" i="13"/>
  <c r="E33" i="13"/>
  <c r="E32" i="13"/>
  <c r="E31" i="13"/>
  <c r="E27" i="13"/>
  <c r="E28" i="13" l="1"/>
  <c r="G15" i="11" l="1"/>
  <c r="E17" i="11"/>
  <c r="E18" i="11"/>
  <c r="E19" i="11"/>
  <c r="E20" i="11"/>
  <c r="E21" i="11"/>
  <c r="E23" i="11"/>
  <c r="E15" i="11" l="1"/>
  <c r="K145" i="12" l="1"/>
  <c r="J145" i="12"/>
  <c r="L145" i="12"/>
  <c r="I19" i="5" l="1"/>
  <c r="J19" i="5"/>
  <c r="H19" i="5"/>
  <c r="I18" i="5"/>
  <c r="J18" i="5"/>
  <c r="H18" i="5"/>
  <c r="D33" i="5" l="1"/>
  <c r="D32" i="5"/>
  <c r="D26" i="5" l="1"/>
  <c r="I6" i="5" l="1"/>
  <c r="I15" i="5" l="1"/>
  <c r="D6" i="5"/>
  <c r="D15" i="5" s="1"/>
  <c r="H164" i="12"/>
  <c r="I164" i="12"/>
  <c r="J164" i="12"/>
  <c r="K164" i="12"/>
  <c r="L164" i="12"/>
  <c r="M164" i="12"/>
  <c r="N164" i="12"/>
  <c r="O164" i="12"/>
  <c r="P164" i="12"/>
  <c r="Q164" i="12"/>
  <c r="R164" i="12"/>
  <c r="G164" i="12"/>
  <c r="H38" i="12"/>
  <c r="I38" i="12"/>
  <c r="J38" i="12"/>
  <c r="K38" i="12"/>
  <c r="L38" i="12"/>
  <c r="M38" i="12"/>
  <c r="N38" i="12"/>
  <c r="O38" i="12"/>
  <c r="P38" i="12"/>
  <c r="Q38" i="12"/>
  <c r="R38" i="12"/>
  <c r="G38" i="12"/>
  <c r="H118" i="12"/>
  <c r="I118" i="12"/>
  <c r="J118" i="12"/>
  <c r="K118" i="12"/>
  <c r="L118" i="12"/>
  <c r="M118" i="12"/>
  <c r="N118" i="12"/>
  <c r="O118" i="12"/>
  <c r="P118" i="12"/>
  <c r="Q118" i="12"/>
  <c r="R118" i="12"/>
  <c r="F118" i="12" l="1"/>
  <c r="F164" i="12"/>
  <c r="F204" i="12"/>
  <c r="F54" i="13"/>
  <c r="H64" i="13"/>
  <c r="G56" i="13"/>
  <c r="H56" i="13"/>
  <c r="L56" i="13"/>
  <c r="M56" i="13"/>
  <c r="N56" i="13"/>
  <c r="O56" i="13"/>
  <c r="P56" i="13"/>
  <c r="G64" i="13"/>
  <c r="G63" i="13"/>
  <c r="H63" i="13"/>
  <c r="G62" i="13"/>
  <c r="H62" i="13"/>
  <c r="G61" i="13"/>
  <c r="H61" i="13"/>
  <c r="G60" i="13"/>
  <c r="H60" i="13"/>
  <c r="G58" i="13"/>
  <c r="H58" i="13"/>
  <c r="G57" i="13"/>
  <c r="H57" i="13"/>
  <c r="G55" i="13"/>
  <c r="H55" i="13"/>
  <c r="G54" i="13"/>
  <c r="H54" i="13"/>
  <c r="G53" i="13"/>
  <c r="F64" i="13"/>
  <c r="F63" i="13"/>
  <c r="F62" i="13"/>
  <c r="F61" i="13"/>
  <c r="F60" i="13"/>
  <c r="F58" i="13"/>
  <c r="F57" i="13"/>
  <c r="F55" i="13"/>
  <c r="G145" i="12" l="1"/>
  <c r="H145" i="12"/>
  <c r="I145" i="12"/>
  <c r="F185" i="12" l="1"/>
  <c r="F145" i="12"/>
  <c r="G17" i="14"/>
  <c r="H17" i="14"/>
  <c r="F17" i="14"/>
  <c r="E17" i="14" s="1"/>
  <c r="H74" i="3"/>
  <c r="H75" i="3"/>
  <c r="H76" i="3"/>
  <c r="H77" i="3"/>
  <c r="H73" i="3"/>
  <c r="G74" i="3"/>
  <c r="G75" i="3"/>
  <c r="G76" i="3"/>
  <c r="G77" i="3"/>
  <c r="G73" i="3"/>
  <c r="F74" i="3"/>
  <c r="F75" i="3"/>
  <c r="F76" i="3"/>
  <c r="F77" i="3"/>
  <c r="F73" i="3"/>
  <c r="E73" i="3" l="1"/>
  <c r="H130" i="11"/>
  <c r="H124" i="11"/>
  <c r="H125" i="11"/>
  <c r="H126" i="11"/>
  <c r="H127" i="11"/>
  <c r="H128" i="11"/>
  <c r="G124" i="11"/>
  <c r="G125" i="11"/>
  <c r="G126" i="11"/>
  <c r="G127" i="11"/>
  <c r="G128" i="11"/>
  <c r="G130" i="11"/>
  <c r="H123" i="11"/>
  <c r="G123" i="11"/>
  <c r="F124" i="11"/>
  <c r="F125" i="11"/>
  <c r="F126" i="11"/>
  <c r="F127" i="11"/>
  <c r="F128" i="11"/>
  <c r="F130" i="11"/>
  <c r="F123" i="11"/>
  <c r="E35" i="15" l="1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 l="1"/>
  <c r="AO16" i="16" l="1"/>
  <c r="AP16" i="16"/>
  <c r="AQ16" i="16"/>
  <c r="AR16" i="16"/>
  <c r="AS16" i="16"/>
  <c r="AT16" i="16"/>
  <c r="AU16" i="16"/>
  <c r="AV16" i="16"/>
  <c r="AW16" i="16"/>
  <c r="AX16" i="16"/>
  <c r="AY16" i="16"/>
  <c r="AO21" i="16"/>
  <c r="AP21" i="16"/>
  <c r="AQ21" i="16"/>
  <c r="AR21" i="16"/>
  <c r="AS21" i="16"/>
  <c r="AT21" i="16"/>
  <c r="AU21" i="16"/>
  <c r="AV21" i="16"/>
  <c r="AW21" i="16"/>
  <c r="AX21" i="16"/>
  <c r="AY21" i="16"/>
  <c r="AO11" i="16"/>
  <c r="AP11" i="16"/>
  <c r="AQ11" i="16"/>
  <c r="AR11" i="16"/>
  <c r="AS11" i="16"/>
  <c r="AT11" i="16"/>
  <c r="AU11" i="16"/>
  <c r="AV11" i="16"/>
  <c r="AW11" i="16"/>
  <c r="AX11" i="16"/>
  <c r="AY11" i="16"/>
  <c r="AN16" i="16"/>
  <c r="AN21" i="16"/>
  <c r="AN11" i="16"/>
  <c r="AO6" i="16"/>
  <c r="AQ6" i="16"/>
  <c r="AR6" i="16"/>
  <c r="AS6" i="16"/>
  <c r="AT6" i="16"/>
  <c r="AU6" i="16"/>
  <c r="AV6" i="16"/>
  <c r="AW6" i="16"/>
  <c r="AX6" i="16"/>
  <c r="AY6" i="16"/>
  <c r="AN6" i="16"/>
  <c r="AM7" i="16"/>
  <c r="AM8" i="16"/>
  <c r="AM9" i="16"/>
  <c r="AM10" i="16"/>
  <c r="AM12" i="16"/>
  <c r="AM13" i="16"/>
  <c r="AM14" i="16"/>
  <c r="AM15" i="16"/>
  <c r="AM22" i="16"/>
  <c r="AM23" i="16"/>
  <c r="AM24" i="16"/>
  <c r="AM25" i="16"/>
  <c r="AM17" i="16"/>
  <c r="AM18" i="16"/>
  <c r="AM19" i="16"/>
  <c r="AM20" i="16"/>
  <c r="E18" i="15"/>
  <c r="E48" i="15"/>
  <c r="E49" i="15"/>
  <c r="E50" i="15"/>
  <c r="E51" i="15"/>
  <c r="E46" i="15"/>
  <c r="E47" i="15"/>
  <c r="AM6" i="16" l="1"/>
  <c r="AM11" i="16"/>
  <c r="AM16" i="16"/>
  <c r="AM21" i="16"/>
  <c r="E45" i="15"/>
  <c r="E43" i="15"/>
  <c r="E42" i="15"/>
  <c r="E41" i="15"/>
  <c r="E40" i="15"/>
  <c r="E39" i="15"/>
  <c r="E38" i="15"/>
  <c r="Q37" i="15"/>
  <c r="P37" i="15"/>
  <c r="O37" i="15"/>
  <c r="N37" i="15"/>
  <c r="N53" i="15" s="1"/>
  <c r="M37" i="15"/>
  <c r="E19" i="15"/>
  <c r="E17" i="15"/>
  <c r="E16" i="15"/>
  <c r="E15" i="15"/>
  <c r="E14" i="15"/>
  <c r="E13" i="15"/>
  <c r="E12" i="15"/>
  <c r="E11" i="15"/>
  <c r="E10" i="15"/>
  <c r="E9" i="15"/>
  <c r="E8" i="15"/>
  <c r="E7" i="15"/>
  <c r="E6" i="15" l="1"/>
  <c r="M53" i="15"/>
  <c r="E37" i="15"/>
  <c r="E53" i="15" s="1"/>
  <c r="Q52" i="15"/>
  <c r="Q53" i="15"/>
  <c r="P52" i="15"/>
  <c r="P53" i="15"/>
  <c r="O53" i="15"/>
  <c r="O52" i="15"/>
  <c r="N52" i="15"/>
  <c r="M52" i="15"/>
  <c r="E52" i="15" l="1"/>
  <c r="F15" i="14"/>
  <c r="G15" i="14"/>
  <c r="H15" i="14"/>
  <c r="I15" i="14"/>
  <c r="J15" i="14"/>
  <c r="K15" i="14"/>
  <c r="L15" i="14"/>
  <c r="M15" i="14"/>
  <c r="N15" i="14"/>
  <c r="O15" i="14"/>
  <c r="P15" i="14"/>
  <c r="Q15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G9" i="14"/>
  <c r="H9" i="14"/>
  <c r="I9" i="14"/>
  <c r="J9" i="14"/>
  <c r="K9" i="14"/>
  <c r="L9" i="14"/>
  <c r="M9" i="14"/>
  <c r="N9" i="14"/>
  <c r="O9" i="14"/>
  <c r="P9" i="14"/>
  <c r="Q9" i="14"/>
  <c r="F9" i="14"/>
  <c r="E15" i="14" l="1"/>
  <c r="E12" i="14"/>
  <c r="E11" i="14"/>
  <c r="E10" i="14"/>
  <c r="E14" i="14"/>
  <c r="E9" i="14"/>
  <c r="G39" i="13" l="1"/>
  <c r="H39" i="13"/>
  <c r="I39" i="13"/>
  <c r="J39" i="13"/>
  <c r="J52" i="13" s="1"/>
  <c r="K39" i="13"/>
  <c r="K52" i="13" s="1"/>
  <c r="L39" i="13"/>
  <c r="M39" i="13"/>
  <c r="M52" i="13" s="1"/>
  <c r="N39" i="13"/>
  <c r="N52" i="13" s="1"/>
  <c r="O39" i="13"/>
  <c r="P39" i="13"/>
  <c r="Q39" i="13"/>
  <c r="F39" i="13"/>
  <c r="G19" i="13"/>
  <c r="H19" i="13"/>
  <c r="I19" i="13"/>
  <c r="J19" i="13"/>
  <c r="K19" i="13"/>
  <c r="L19" i="13"/>
  <c r="N19" i="13"/>
  <c r="O19" i="13"/>
  <c r="P19" i="13"/>
  <c r="Q19" i="13"/>
  <c r="F19" i="13"/>
  <c r="G6" i="13"/>
  <c r="H6" i="13"/>
  <c r="H66" i="13" s="1"/>
  <c r="I6" i="13"/>
  <c r="I66" i="13" s="1"/>
  <c r="J6" i="13"/>
  <c r="J66" i="13" s="1"/>
  <c r="K6" i="13"/>
  <c r="K66" i="13" s="1"/>
  <c r="L6" i="13"/>
  <c r="M6" i="13"/>
  <c r="M66" i="13" s="1"/>
  <c r="N6" i="13"/>
  <c r="N66" i="13" s="1"/>
  <c r="O6" i="13"/>
  <c r="P6" i="13"/>
  <c r="P66" i="13" s="1"/>
  <c r="Q6" i="13"/>
  <c r="Q66" i="13" s="1"/>
  <c r="F66" i="13"/>
  <c r="E7" i="13"/>
  <c r="E8" i="13"/>
  <c r="E9" i="13"/>
  <c r="E10" i="13"/>
  <c r="E11" i="13"/>
  <c r="E12" i="13"/>
  <c r="E13" i="13"/>
  <c r="E59" i="13" s="1"/>
  <c r="E14" i="13"/>
  <c r="E15" i="13"/>
  <c r="E16" i="13"/>
  <c r="E17" i="13"/>
  <c r="E18" i="13"/>
  <c r="E20" i="13"/>
  <c r="E21" i="13"/>
  <c r="E22" i="13"/>
  <c r="E23" i="13"/>
  <c r="E24" i="13"/>
  <c r="E25" i="13"/>
  <c r="E26" i="13"/>
  <c r="E29" i="13"/>
  <c r="E30" i="13"/>
  <c r="E34" i="13"/>
  <c r="E38" i="13"/>
  <c r="E40" i="13"/>
  <c r="E41" i="13"/>
  <c r="E42" i="13"/>
  <c r="E43" i="13"/>
  <c r="E44" i="13"/>
  <c r="E45" i="13"/>
  <c r="E47" i="13"/>
  <c r="E48" i="13"/>
  <c r="E49" i="13"/>
  <c r="E50" i="13"/>
  <c r="E51" i="13"/>
  <c r="L52" i="13" l="1"/>
  <c r="L80" i="13"/>
  <c r="L66" i="13"/>
  <c r="O52" i="13"/>
  <c r="E6" i="13"/>
  <c r="E83" i="13" s="1"/>
  <c r="O66" i="13"/>
  <c r="I52" i="13"/>
  <c r="E60" i="13"/>
  <c r="E61" i="13"/>
  <c r="E53" i="13"/>
  <c r="E58" i="13"/>
  <c r="F52" i="13"/>
  <c r="G52" i="13"/>
  <c r="H52" i="13"/>
  <c r="E62" i="13"/>
  <c r="E54" i="13"/>
  <c r="E57" i="13"/>
  <c r="E64" i="13"/>
  <c r="E56" i="13"/>
  <c r="E63" i="13"/>
  <c r="E55" i="13"/>
  <c r="L81" i="13"/>
  <c r="L83" i="13"/>
  <c r="K81" i="13"/>
  <c r="K83" i="13"/>
  <c r="K80" i="13"/>
  <c r="F83" i="13"/>
  <c r="F80" i="13"/>
  <c r="F81" i="13"/>
  <c r="J81" i="13"/>
  <c r="J83" i="13"/>
  <c r="J80" i="13"/>
  <c r="Q81" i="13"/>
  <c r="Q83" i="13"/>
  <c r="Q80" i="13"/>
  <c r="I81" i="13"/>
  <c r="I83" i="13"/>
  <c r="I80" i="13"/>
  <c r="P83" i="13"/>
  <c r="P80" i="13"/>
  <c r="P81" i="13"/>
  <c r="H83" i="13"/>
  <c r="H80" i="13"/>
  <c r="H81" i="13"/>
  <c r="O83" i="13"/>
  <c r="O80" i="13"/>
  <c r="O81" i="13"/>
  <c r="G66" i="13"/>
  <c r="E66" i="13" s="1"/>
  <c r="G83" i="13"/>
  <c r="G80" i="13"/>
  <c r="G81" i="13"/>
  <c r="N83" i="13"/>
  <c r="N80" i="13"/>
  <c r="N81" i="13"/>
  <c r="M80" i="13"/>
  <c r="M81" i="13"/>
  <c r="M83" i="13"/>
  <c r="E19" i="13"/>
  <c r="E39" i="13"/>
  <c r="E80" i="13" l="1"/>
  <c r="E52" i="13"/>
  <c r="E81" i="13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G142" i="12"/>
  <c r="H142" i="12"/>
  <c r="I142" i="12"/>
  <c r="J142" i="12"/>
  <c r="L142" i="12"/>
  <c r="M142" i="12"/>
  <c r="N142" i="12"/>
  <c r="O142" i="12"/>
  <c r="P142" i="12"/>
  <c r="Q142" i="12"/>
  <c r="R142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G144" i="12"/>
  <c r="H144" i="12"/>
  <c r="I144" i="12"/>
  <c r="J144" i="12"/>
  <c r="M144" i="12"/>
  <c r="N144" i="12"/>
  <c r="O144" i="12"/>
  <c r="P144" i="12"/>
  <c r="Q144" i="12"/>
  <c r="R144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I210" i="12"/>
  <c r="I208" i="12" l="1"/>
  <c r="F209" i="12" l="1"/>
  <c r="F210" i="12"/>
  <c r="R158" i="12"/>
  <c r="Q158" i="12"/>
  <c r="P158" i="12"/>
  <c r="O158" i="12"/>
  <c r="N158" i="12"/>
  <c r="M158" i="12"/>
  <c r="L158" i="12"/>
  <c r="K158" i="12"/>
  <c r="J158" i="12"/>
  <c r="I158" i="12"/>
  <c r="F154" i="12"/>
  <c r="R88" i="12"/>
  <c r="Q88" i="12"/>
  <c r="P88" i="12"/>
  <c r="O88" i="12"/>
  <c r="N88" i="12"/>
  <c r="N86" i="12" s="1"/>
  <c r="M88" i="12"/>
  <c r="L88" i="12"/>
  <c r="K88" i="12"/>
  <c r="J88" i="12"/>
  <c r="I88" i="12"/>
  <c r="H88" i="12"/>
  <c r="G88" i="12"/>
  <c r="H8" i="12"/>
  <c r="I8" i="12"/>
  <c r="J8" i="12"/>
  <c r="J6" i="12" s="1"/>
  <c r="K8" i="12"/>
  <c r="L8" i="12"/>
  <c r="M8" i="12"/>
  <c r="M209" i="12" s="1"/>
  <c r="N8" i="12"/>
  <c r="O8" i="12"/>
  <c r="P8" i="12"/>
  <c r="Q8" i="12"/>
  <c r="R8" i="12"/>
  <c r="G6" i="12"/>
  <c r="G206" i="12" s="1"/>
  <c r="F88" i="12" l="1"/>
  <c r="F129" i="12"/>
  <c r="F138" i="12"/>
  <c r="F130" i="12"/>
  <c r="F199" i="12"/>
  <c r="F162" i="12"/>
  <c r="F163" i="12"/>
  <c r="F203" i="12"/>
  <c r="F136" i="12"/>
  <c r="F144" i="12"/>
  <c r="F153" i="12"/>
  <c r="F137" i="12"/>
  <c r="F146" i="12"/>
  <c r="F147" i="12"/>
  <c r="F155" i="12"/>
  <c r="F160" i="12"/>
  <c r="F197" i="12"/>
  <c r="F189" i="12"/>
  <c r="F180" i="12"/>
  <c r="F172" i="12"/>
  <c r="F131" i="12"/>
  <c r="F139" i="12"/>
  <c r="F148" i="12"/>
  <c r="F156" i="12"/>
  <c r="F161" i="12"/>
  <c r="F132" i="12"/>
  <c r="F140" i="12"/>
  <c r="F149" i="12"/>
  <c r="F157" i="12"/>
  <c r="F133" i="12"/>
  <c r="F141" i="12"/>
  <c r="F150" i="12"/>
  <c r="G158" i="12"/>
  <c r="F159" i="12"/>
  <c r="F134" i="12"/>
  <c r="F142" i="12"/>
  <c r="F151" i="12"/>
  <c r="H158" i="12"/>
  <c r="F135" i="12"/>
  <c r="F143" i="12"/>
  <c r="F152" i="12"/>
  <c r="F190" i="12"/>
  <c r="F181" i="12"/>
  <c r="F173" i="12"/>
  <c r="F194" i="12"/>
  <c r="F186" i="12"/>
  <c r="F177" i="12"/>
  <c r="F201" i="12"/>
  <c r="F193" i="12"/>
  <c r="F184" i="12"/>
  <c r="F176" i="12"/>
  <c r="F169" i="12"/>
  <c r="F202" i="12"/>
  <c r="F200" i="12"/>
  <c r="N207" i="12"/>
  <c r="N209" i="12"/>
  <c r="R208" i="12"/>
  <c r="R210" i="12"/>
  <c r="J208" i="12"/>
  <c r="J210" i="12"/>
  <c r="F196" i="12"/>
  <c r="F188" i="12"/>
  <c r="F179" i="12"/>
  <c r="F171" i="12"/>
  <c r="M207" i="12"/>
  <c r="Q208" i="12"/>
  <c r="Q210" i="12"/>
  <c r="H210" i="12"/>
  <c r="H208" i="12"/>
  <c r="F195" i="12"/>
  <c r="F187" i="12"/>
  <c r="F178" i="12"/>
  <c r="F170" i="12"/>
  <c r="L207" i="12"/>
  <c r="L209" i="12"/>
  <c r="P210" i="12"/>
  <c r="P208" i="12"/>
  <c r="F192" i="12"/>
  <c r="F183" i="12"/>
  <c r="F175" i="12"/>
  <c r="Q209" i="12"/>
  <c r="Q207" i="12"/>
  <c r="I209" i="12"/>
  <c r="I207" i="12"/>
  <c r="M210" i="12"/>
  <c r="M208" i="12"/>
  <c r="R209" i="12"/>
  <c r="R207" i="12"/>
  <c r="J209" i="12"/>
  <c r="J207" i="12"/>
  <c r="N210" i="12"/>
  <c r="N208" i="12"/>
  <c r="F191" i="12"/>
  <c r="F174" i="12"/>
  <c r="P6" i="12"/>
  <c r="P209" i="12"/>
  <c r="P207" i="12"/>
  <c r="H6" i="12"/>
  <c r="H209" i="12"/>
  <c r="H207" i="12"/>
  <c r="L210" i="12"/>
  <c r="L208" i="12"/>
  <c r="K209" i="12"/>
  <c r="K207" i="12"/>
  <c r="O210" i="12"/>
  <c r="O208" i="12"/>
  <c r="G209" i="12"/>
  <c r="G207" i="12"/>
  <c r="O209" i="12"/>
  <c r="O207" i="12"/>
  <c r="G210" i="12"/>
  <c r="G208" i="12"/>
  <c r="K208" i="12"/>
  <c r="K210" i="12"/>
  <c r="O86" i="12"/>
  <c r="O128" i="12"/>
  <c r="O126" i="12"/>
  <c r="J86" i="12"/>
  <c r="J128" i="12"/>
  <c r="J126" i="12"/>
  <c r="K86" i="12"/>
  <c r="K128" i="12"/>
  <c r="K126" i="12"/>
  <c r="L86" i="12"/>
  <c r="L126" i="12"/>
  <c r="L128" i="12"/>
  <c r="M86" i="12"/>
  <c r="M126" i="12"/>
  <c r="M128" i="12"/>
  <c r="N128" i="12"/>
  <c r="N126" i="12"/>
  <c r="G86" i="12"/>
  <c r="G128" i="12"/>
  <c r="G126" i="12"/>
  <c r="H86" i="12"/>
  <c r="H128" i="12"/>
  <c r="H126" i="12"/>
  <c r="I86" i="12"/>
  <c r="I128" i="12"/>
  <c r="I126" i="12"/>
  <c r="Q86" i="12"/>
  <c r="Q128" i="12"/>
  <c r="Q126" i="12"/>
  <c r="P86" i="12"/>
  <c r="P126" i="12"/>
  <c r="P128" i="12"/>
  <c r="R86" i="12"/>
  <c r="R128" i="12"/>
  <c r="R126" i="12"/>
  <c r="R6" i="12"/>
  <c r="O6" i="12"/>
  <c r="K6" i="12"/>
  <c r="N6" i="12"/>
  <c r="M6" i="12"/>
  <c r="L6" i="12"/>
  <c r="Q6" i="12"/>
  <c r="I6" i="12"/>
  <c r="F86" i="12" l="1"/>
  <c r="F128" i="12"/>
  <c r="F158" i="12"/>
  <c r="Q206" i="12"/>
  <c r="L206" i="12"/>
  <c r="K206" i="12"/>
  <c r="O206" i="12"/>
  <c r="I206" i="12"/>
  <c r="R206" i="12"/>
  <c r="P206" i="12"/>
  <c r="F198" i="12"/>
  <c r="M206" i="12"/>
  <c r="J206" i="12"/>
  <c r="H206" i="12"/>
  <c r="N206" i="12"/>
  <c r="F47" i="12"/>
  <c r="F208" i="12" l="1"/>
  <c r="G22" i="5"/>
  <c r="F22" i="5"/>
  <c r="G16" i="5" l="1"/>
  <c r="H16" i="5"/>
  <c r="I16" i="5"/>
  <c r="J16" i="5"/>
  <c r="K16" i="5"/>
  <c r="L16" i="5"/>
  <c r="M16" i="5"/>
  <c r="N16" i="5"/>
  <c r="O16" i="5"/>
  <c r="P16" i="5"/>
  <c r="E13" i="5"/>
  <c r="F13" i="5"/>
  <c r="G13" i="5"/>
  <c r="H13" i="5"/>
  <c r="I13" i="5"/>
  <c r="J13" i="5"/>
  <c r="K13" i="5"/>
  <c r="L13" i="5"/>
  <c r="M13" i="5"/>
  <c r="N13" i="5"/>
  <c r="O13" i="5"/>
  <c r="P13" i="5"/>
  <c r="E12" i="5"/>
  <c r="F12" i="5"/>
  <c r="G12" i="5"/>
  <c r="H12" i="5"/>
  <c r="I12" i="5"/>
  <c r="J12" i="5"/>
  <c r="K12" i="5"/>
  <c r="L12" i="5"/>
  <c r="M12" i="5"/>
  <c r="N12" i="5"/>
  <c r="O12" i="5"/>
  <c r="P12" i="5"/>
  <c r="E14" i="5"/>
  <c r="F14" i="5"/>
  <c r="G14" i="5"/>
  <c r="H14" i="5"/>
  <c r="I14" i="5"/>
  <c r="J14" i="5"/>
  <c r="L14" i="5"/>
  <c r="M14" i="5"/>
  <c r="N14" i="5"/>
  <c r="O14" i="5"/>
  <c r="P14" i="5"/>
  <c r="E17" i="5"/>
  <c r="F17" i="5"/>
  <c r="G17" i="5"/>
  <c r="H17" i="5"/>
  <c r="I17" i="5"/>
  <c r="J17" i="5"/>
  <c r="K17" i="5"/>
  <c r="L17" i="5"/>
  <c r="M17" i="5"/>
  <c r="N17" i="5"/>
  <c r="O17" i="5"/>
  <c r="P17" i="5"/>
  <c r="E22" i="5"/>
  <c r="H22" i="5"/>
  <c r="I22" i="5"/>
  <c r="J22" i="5"/>
  <c r="K22" i="5"/>
  <c r="L22" i="5"/>
  <c r="M22" i="5"/>
  <c r="N22" i="5"/>
  <c r="O22" i="5"/>
  <c r="P22" i="5"/>
  <c r="E21" i="5"/>
  <c r="F21" i="5"/>
  <c r="G21" i="5"/>
  <c r="H21" i="5"/>
  <c r="I21" i="5"/>
  <c r="J21" i="5"/>
  <c r="K21" i="5"/>
  <c r="L21" i="5"/>
  <c r="M21" i="5"/>
  <c r="N21" i="5"/>
  <c r="O21" i="5"/>
  <c r="P21" i="5"/>
  <c r="E20" i="5"/>
  <c r="F20" i="5"/>
  <c r="G20" i="5"/>
  <c r="H20" i="5"/>
  <c r="I20" i="5"/>
  <c r="J20" i="5"/>
  <c r="K20" i="5"/>
  <c r="L20" i="5"/>
  <c r="M20" i="5"/>
  <c r="N20" i="5"/>
  <c r="O20" i="5"/>
  <c r="P20" i="5"/>
  <c r="E11" i="5"/>
  <c r="F11" i="5"/>
  <c r="G11" i="5"/>
  <c r="H11" i="5"/>
  <c r="I11" i="5"/>
  <c r="J11" i="5"/>
  <c r="K11" i="5"/>
  <c r="L11" i="5"/>
  <c r="M11" i="5"/>
  <c r="N11" i="5"/>
  <c r="O11" i="5"/>
  <c r="P11" i="5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F105" i="11"/>
  <c r="G105" i="11"/>
  <c r="H105" i="11"/>
  <c r="I105" i="11"/>
  <c r="J105" i="11"/>
  <c r="K105" i="11"/>
  <c r="M105" i="11"/>
  <c r="N105" i="11"/>
  <c r="O105" i="11"/>
  <c r="P105" i="11"/>
  <c r="Q105" i="11"/>
  <c r="Q96" i="11"/>
  <c r="Q97" i="11"/>
  <c r="Q98" i="11"/>
  <c r="Q99" i="11"/>
  <c r="Q100" i="11"/>
  <c r="Q101" i="11"/>
  <c r="Q103" i="11"/>
  <c r="P96" i="11"/>
  <c r="P97" i="11"/>
  <c r="P98" i="11"/>
  <c r="P99" i="11"/>
  <c r="P100" i="11"/>
  <c r="P101" i="11"/>
  <c r="P103" i="11"/>
  <c r="O96" i="11"/>
  <c r="O97" i="11"/>
  <c r="O98" i="11"/>
  <c r="O99" i="11"/>
  <c r="O100" i="11"/>
  <c r="O101" i="11"/>
  <c r="O103" i="11"/>
  <c r="N96" i="11"/>
  <c r="N97" i="11"/>
  <c r="N98" i="11"/>
  <c r="N99" i="11"/>
  <c r="N100" i="11"/>
  <c r="N101" i="11"/>
  <c r="N103" i="11"/>
  <c r="M96" i="11"/>
  <c r="M97" i="11"/>
  <c r="M98" i="11"/>
  <c r="M99" i="11"/>
  <c r="M100" i="11"/>
  <c r="M101" i="11"/>
  <c r="M103" i="11"/>
  <c r="L96" i="11"/>
  <c r="L97" i="11"/>
  <c r="L98" i="11"/>
  <c r="L99" i="11"/>
  <c r="L100" i="11"/>
  <c r="L101" i="11"/>
  <c r="L103" i="11"/>
  <c r="K96" i="11"/>
  <c r="K97" i="11"/>
  <c r="K98" i="11"/>
  <c r="K99" i="11"/>
  <c r="K100" i="11"/>
  <c r="K101" i="11"/>
  <c r="K103" i="11"/>
  <c r="J96" i="11"/>
  <c r="J97" i="11"/>
  <c r="J98" i="11"/>
  <c r="J99" i="11"/>
  <c r="J100" i="11"/>
  <c r="J101" i="11"/>
  <c r="J103" i="11"/>
  <c r="I96" i="11"/>
  <c r="I97" i="11"/>
  <c r="I98" i="11"/>
  <c r="I99" i="11"/>
  <c r="I100" i="11"/>
  <c r="I101" i="11"/>
  <c r="I103" i="11"/>
  <c r="H96" i="11"/>
  <c r="H97" i="11"/>
  <c r="H98" i="11"/>
  <c r="H99" i="11"/>
  <c r="H100" i="11"/>
  <c r="H101" i="11"/>
  <c r="H103" i="11"/>
  <c r="G96" i="11"/>
  <c r="G97" i="11"/>
  <c r="G98" i="11"/>
  <c r="G99" i="11"/>
  <c r="G100" i="11"/>
  <c r="G101" i="11"/>
  <c r="G103" i="11"/>
  <c r="F96" i="11"/>
  <c r="F97" i="11"/>
  <c r="F98" i="11"/>
  <c r="F99" i="11"/>
  <c r="F100" i="11"/>
  <c r="F101" i="11"/>
  <c r="F103" i="11"/>
  <c r="E160" i="11"/>
  <c r="G94" i="11"/>
  <c r="H94" i="11"/>
  <c r="I94" i="11"/>
  <c r="J94" i="11"/>
  <c r="K94" i="11"/>
  <c r="L94" i="11"/>
  <c r="M94" i="11"/>
  <c r="N94" i="11"/>
  <c r="O94" i="11"/>
  <c r="P94" i="11"/>
  <c r="Q94" i="11"/>
  <c r="G92" i="11"/>
  <c r="H92" i="11"/>
  <c r="I92" i="11"/>
  <c r="J92" i="11"/>
  <c r="K92" i="11"/>
  <c r="L92" i="11"/>
  <c r="M92" i="11"/>
  <c r="N92" i="11"/>
  <c r="O92" i="11"/>
  <c r="P92" i="11"/>
  <c r="Q92" i="11"/>
  <c r="G91" i="11"/>
  <c r="H91" i="11"/>
  <c r="I91" i="11"/>
  <c r="J91" i="11"/>
  <c r="K91" i="11"/>
  <c r="L91" i="11"/>
  <c r="M91" i="11"/>
  <c r="N91" i="11"/>
  <c r="O91" i="11"/>
  <c r="P91" i="11"/>
  <c r="Q91" i="11"/>
  <c r="G90" i="11"/>
  <c r="H90" i="11"/>
  <c r="I90" i="11"/>
  <c r="J90" i="11"/>
  <c r="K90" i="11"/>
  <c r="L90" i="11"/>
  <c r="M90" i="11"/>
  <c r="N90" i="11"/>
  <c r="O90" i="11"/>
  <c r="P90" i="11"/>
  <c r="Q90" i="11"/>
  <c r="G89" i="11"/>
  <c r="H89" i="11"/>
  <c r="I89" i="11"/>
  <c r="J89" i="11"/>
  <c r="K89" i="11"/>
  <c r="L89" i="11"/>
  <c r="M89" i="11"/>
  <c r="N89" i="11"/>
  <c r="O89" i="11"/>
  <c r="P89" i="11"/>
  <c r="Q89" i="11"/>
  <c r="G88" i="11"/>
  <c r="H88" i="11"/>
  <c r="I88" i="11"/>
  <c r="J88" i="11"/>
  <c r="K88" i="11"/>
  <c r="L88" i="11"/>
  <c r="M88" i="11"/>
  <c r="N88" i="11"/>
  <c r="O88" i="11"/>
  <c r="P88" i="11"/>
  <c r="Q88" i="11"/>
  <c r="G87" i="11"/>
  <c r="H87" i="11"/>
  <c r="I87" i="11"/>
  <c r="J87" i="11"/>
  <c r="K87" i="11"/>
  <c r="L87" i="11"/>
  <c r="M87" i="11"/>
  <c r="N87" i="11"/>
  <c r="O87" i="11"/>
  <c r="P87" i="11"/>
  <c r="Q87" i="11"/>
  <c r="F88" i="11"/>
  <c r="F89" i="11"/>
  <c r="F90" i="11"/>
  <c r="F91" i="11"/>
  <c r="F92" i="11"/>
  <c r="F94" i="11"/>
  <c r="G85" i="11"/>
  <c r="H85" i="11"/>
  <c r="I85" i="11"/>
  <c r="J85" i="11"/>
  <c r="K85" i="11"/>
  <c r="L85" i="11"/>
  <c r="M85" i="11"/>
  <c r="N85" i="11"/>
  <c r="O85" i="11"/>
  <c r="P85" i="11"/>
  <c r="Q85" i="11"/>
  <c r="G83" i="11"/>
  <c r="H83" i="11"/>
  <c r="I83" i="11"/>
  <c r="J83" i="11"/>
  <c r="K83" i="11"/>
  <c r="L83" i="11"/>
  <c r="M83" i="11"/>
  <c r="N83" i="11"/>
  <c r="O83" i="11"/>
  <c r="P83" i="11"/>
  <c r="Q83" i="11"/>
  <c r="G82" i="11"/>
  <c r="H82" i="11"/>
  <c r="I82" i="11"/>
  <c r="J82" i="11"/>
  <c r="K82" i="11"/>
  <c r="L82" i="11"/>
  <c r="M82" i="11"/>
  <c r="N82" i="11"/>
  <c r="O82" i="11"/>
  <c r="P82" i="11"/>
  <c r="Q82" i="11"/>
  <c r="G81" i="11"/>
  <c r="H81" i="11"/>
  <c r="I81" i="11"/>
  <c r="J81" i="11"/>
  <c r="K81" i="11"/>
  <c r="L81" i="11"/>
  <c r="M81" i="11"/>
  <c r="N81" i="11"/>
  <c r="O81" i="11"/>
  <c r="P81" i="11"/>
  <c r="Q81" i="11"/>
  <c r="G80" i="11"/>
  <c r="H80" i="11"/>
  <c r="I80" i="11"/>
  <c r="J80" i="11"/>
  <c r="K80" i="11"/>
  <c r="L80" i="11"/>
  <c r="M80" i="11"/>
  <c r="N80" i="11"/>
  <c r="O80" i="11"/>
  <c r="P80" i="11"/>
  <c r="Q80" i="11"/>
  <c r="G79" i="11"/>
  <c r="H79" i="11"/>
  <c r="I79" i="11"/>
  <c r="J79" i="11"/>
  <c r="K79" i="11"/>
  <c r="L79" i="11"/>
  <c r="M79" i="11"/>
  <c r="N79" i="11"/>
  <c r="O79" i="11"/>
  <c r="P79" i="11"/>
  <c r="Q79" i="11"/>
  <c r="G78" i="11"/>
  <c r="H78" i="11"/>
  <c r="I78" i="11"/>
  <c r="J78" i="11"/>
  <c r="K78" i="11"/>
  <c r="L78" i="11"/>
  <c r="M78" i="11"/>
  <c r="N78" i="11"/>
  <c r="O78" i="11"/>
  <c r="P78" i="11"/>
  <c r="Q78" i="11"/>
  <c r="F79" i="11"/>
  <c r="F80" i="11"/>
  <c r="F81" i="11"/>
  <c r="F82" i="11"/>
  <c r="F83" i="11"/>
  <c r="F85" i="11"/>
  <c r="G67" i="11"/>
  <c r="H67" i="11"/>
  <c r="I67" i="11"/>
  <c r="J67" i="11"/>
  <c r="K67" i="11"/>
  <c r="L67" i="11"/>
  <c r="M67" i="11"/>
  <c r="N67" i="11"/>
  <c r="O67" i="11"/>
  <c r="P67" i="11"/>
  <c r="Q67" i="11"/>
  <c r="G65" i="11"/>
  <c r="H65" i="11"/>
  <c r="I65" i="11"/>
  <c r="J65" i="11"/>
  <c r="K65" i="11"/>
  <c r="L65" i="11"/>
  <c r="M65" i="11"/>
  <c r="N65" i="11"/>
  <c r="O65" i="11"/>
  <c r="P65" i="11"/>
  <c r="Q65" i="11"/>
  <c r="G64" i="11"/>
  <c r="H64" i="11"/>
  <c r="I64" i="11"/>
  <c r="J64" i="11"/>
  <c r="K64" i="11"/>
  <c r="L64" i="11"/>
  <c r="M64" i="11"/>
  <c r="N64" i="11"/>
  <c r="O64" i="11"/>
  <c r="P64" i="11"/>
  <c r="Q64" i="11"/>
  <c r="G63" i="11"/>
  <c r="H63" i="11"/>
  <c r="I63" i="11"/>
  <c r="J63" i="11"/>
  <c r="K63" i="11"/>
  <c r="L63" i="11"/>
  <c r="M63" i="11"/>
  <c r="N63" i="11"/>
  <c r="O63" i="11"/>
  <c r="P63" i="11"/>
  <c r="Q63" i="11"/>
  <c r="G62" i="11"/>
  <c r="H62" i="11"/>
  <c r="I62" i="11"/>
  <c r="J62" i="11"/>
  <c r="K62" i="11"/>
  <c r="L62" i="11"/>
  <c r="M62" i="11"/>
  <c r="N62" i="11"/>
  <c r="O62" i="11"/>
  <c r="P62" i="11"/>
  <c r="Q62" i="11"/>
  <c r="G61" i="11"/>
  <c r="H61" i="11"/>
  <c r="I61" i="11"/>
  <c r="J61" i="11"/>
  <c r="K61" i="11"/>
  <c r="L61" i="11"/>
  <c r="M61" i="11"/>
  <c r="N61" i="11"/>
  <c r="O61" i="11"/>
  <c r="P61" i="11"/>
  <c r="Q61" i="11"/>
  <c r="G60" i="11"/>
  <c r="H60" i="11"/>
  <c r="I60" i="11"/>
  <c r="J60" i="11"/>
  <c r="K60" i="11"/>
  <c r="L60" i="11"/>
  <c r="M60" i="11"/>
  <c r="N60" i="11"/>
  <c r="O60" i="11"/>
  <c r="P60" i="11"/>
  <c r="Q60" i="11"/>
  <c r="F61" i="11"/>
  <c r="F62" i="11"/>
  <c r="F63" i="11"/>
  <c r="F64" i="11"/>
  <c r="F65" i="11"/>
  <c r="F67" i="11"/>
  <c r="G58" i="11"/>
  <c r="H58" i="11"/>
  <c r="I58" i="11"/>
  <c r="J58" i="11"/>
  <c r="K58" i="11"/>
  <c r="L58" i="11"/>
  <c r="M58" i="11"/>
  <c r="N58" i="11"/>
  <c r="O58" i="11"/>
  <c r="P58" i="11"/>
  <c r="Q58" i="11"/>
  <c r="G56" i="11"/>
  <c r="H56" i="11"/>
  <c r="I56" i="11"/>
  <c r="J56" i="11"/>
  <c r="K56" i="11"/>
  <c r="L56" i="11"/>
  <c r="M56" i="11"/>
  <c r="N56" i="11"/>
  <c r="O56" i="11"/>
  <c r="P56" i="11"/>
  <c r="Q56" i="11"/>
  <c r="G55" i="11"/>
  <c r="H55" i="11"/>
  <c r="I55" i="11"/>
  <c r="J55" i="11"/>
  <c r="K55" i="11"/>
  <c r="L55" i="11"/>
  <c r="M55" i="11"/>
  <c r="N55" i="11"/>
  <c r="O55" i="11"/>
  <c r="P55" i="11"/>
  <c r="Q55" i="11"/>
  <c r="G54" i="11"/>
  <c r="H54" i="11"/>
  <c r="I54" i="11"/>
  <c r="J54" i="11"/>
  <c r="K54" i="11"/>
  <c r="L54" i="11"/>
  <c r="M54" i="11"/>
  <c r="N54" i="11"/>
  <c r="O54" i="11"/>
  <c r="P54" i="11"/>
  <c r="Q54" i="11"/>
  <c r="G53" i="11"/>
  <c r="H53" i="11"/>
  <c r="I53" i="11"/>
  <c r="J53" i="11"/>
  <c r="K53" i="11"/>
  <c r="L53" i="11"/>
  <c r="M53" i="11"/>
  <c r="N53" i="11"/>
  <c r="O53" i="11"/>
  <c r="P53" i="11"/>
  <c r="Q53" i="11"/>
  <c r="G52" i="11"/>
  <c r="H52" i="11"/>
  <c r="I52" i="11"/>
  <c r="J52" i="11"/>
  <c r="K52" i="11"/>
  <c r="L52" i="11"/>
  <c r="M52" i="11"/>
  <c r="N52" i="11"/>
  <c r="O52" i="11"/>
  <c r="P52" i="11"/>
  <c r="Q52" i="11"/>
  <c r="G51" i="11"/>
  <c r="H51" i="11"/>
  <c r="I51" i="11"/>
  <c r="J51" i="11"/>
  <c r="K51" i="11"/>
  <c r="L51" i="11"/>
  <c r="M51" i="11"/>
  <c r="N51" i="11"/>
  <c r="O51" i="11"/>
  <c r="P51" i="11"/>
  <c r="Q51" i="11"/>
  <c r="F52" i="11"/>
  <c r="F53" i="11"/>
  <c r="F54" i="11"/>
  <c r="F55" i="11"/>
  <c r="F56" i="11"/>
  <c r="F58" i="11"/>
  <c r="G49" i="11"/>
  <c r="H49" i="11"/>
  <c r="I49" i="11"/>
  <c r="J49" i="11"/>
  <c r="K49" i="11"/>
  <c r="L49" i="11"/>
  <c r="M49" i="11"/>
  <c r="N49" i="11"/>
  <c r="O49" i="11"/>
  <c r="P49" i="11"/>
  <c r="Q49" i="11"/>
  <c r="G47" i="11"/>
  <c r="H47" i="11"/>
  <c r="I47" i="11"/>
  <c r="J47" i="11"/>
  <c r="K47" i="11"/>
  <c r="L47" i="11"/>
  <c r="M47" i="11"/>
  <c r="N47" i="11"/>
  <c r="O47" i="11"/>
  <c r="P47" i="11"/>
  <c r="Q47" i="11"/>
  <c r="G46" i="11"/>
  <c r="H46" i="11"/>
  <c r="I46" i="11"/>
  <c r="J46" i="11"/>
  <c r="K46" i="11"/>
  <c r="L46" i="11"/>
  <c r="M46" i="11"/>
  <c r="N46" i="11"/>
  <c r="O46" i="11"/>
  <c r="P46" i="11"/>
  <c r="Q46" i="11"/>
  <c r="G45" i="11"/>
  <c r="H45" i="11"/>
  <c r="I45" i="11"/>
  <c r="J45" i="11"/>
  <c r="K45" i="11"/>
  <c r="L45" i="11"/>
  <c r="M45" i="11"/>
  <c r="N45" i="11"/>
  <c r="O45" i="11"/>
  <c r="P45" i="11"/>
  <c r="Q45" i="11"/>
  <c r="G44" i="11"/>
  <c r="H44" i="11"/>
  <c r="I44" i="11"/>
  <c r="J44" i="11"/>
  <c r="K44" i="11"/>
  <c r="L44" i="11"/>
  <c r="M44" i="11"/>
  <c r="N44" i="11"/>
  <c r="O44" i="11"/>
  <c r="P44" i="11"/>
  <c r="Q44" i="11"/>
  <c r="G43" i="11"/>
  <c r="H43" i="11"/>
  <c r="I43" i="11"/>
  <c r="J43" i="11"/>
  <c r="K43" i="11"/>
  <c r="L43" i="11"/>
  <c r="M43" i="11"/>
  <c r="N43" i="11"/>
  <c r="O43" i="11"/>
  <c r="P43" i="11"/>
  <c r="Q43" i="11"/>
  <c r="F43" i="11"/>
  <c r="F44" i="11"/>
  <c r="F45" i="11"/>
  <c r="F46" i="11"/>
  <c r="F47" i="11"/>
  <c r="F49" i="11"/>
  <c r="G42" i="11"/>
  <c r="H42" i="11"/>
  <c r="I42" i="11"/>
  <c r="J42" i="11"/>
  <c r="K42" i="11"/>
  <c r="L42" i="11"/>
  <c r="M42" i="11"/>
  <c r="N42" i="11"/>
  <c r="O42" i="11"/>
  <c r="P42" i="11"/>
  <c r="Q42" i="11"/>
  <c r="G40" i="11"/>
  <c r="H40" i="11"/>
  <c r="I40" i="11"/>
  <c r="J40" i="11"/>
  <c r="K40" i="11"/>
  <c r="L40" i="11"/>
  <c r="M40" i="11"/>
  <c r="N40" i="11"/>
  <c r="O40" i="11"/>
  <c r="P40" i="11"/>
  <c r="Q40" i="11"/>
  <c r="G38" i="11"/>
  <c r="H38" i="11"/>
  <c r="I38" i="11"/>
  <c r="J38" i="11"/>
  <c r="K38" i="11"/>
  <c r="L38" i="11"/>
  <c r="M38" i="11"/>
  <c r="N38" i="11"/>
  <c r="O38" i="11"/>
  <c r="P38" i="11"/>
  <c r="Q38" i="11"/>
  <c r="G37" i="11"/>
  <c r="H37" i="11"/>
  <c r="I37" i="11"/>
  <c r="J37" i="11"/>
  <c r="K37" i="11"/>
  <c r="L37" i="11"/>
  <c r="M37" i="11"/>
  <c r="N37" i="11"/>
  <c r="O37" i="11"/>
  <c r="P37" i="11"/>
  <c r="Q37" i="11"/>
  <c r="G36" i="11"/>
  <c r="H36" i="11"/>
  <c r="I36" i="11"/>
  <c r="J36" i="11"/>
  <c r="K36" i="11"/>
  <c r="L36" i="11"/>
  <c r="M36" i="11"/>
  <c r="N36" i="11"/>
  <c r="O36" i="11"/>
  <c r="P36" i="11"/>
  <c r="Q36" i="11"/>
  <c r="G35" i="11"/>
  <c r="H35" i="11"/>
  <c r="I35" i="11"/>
  <c r="J35" i="11"/>
  <c r="K35" i="11"/>
  <c r="L35" i="11"/>
  <c r="M35" i="11"/>
  <c r="N35" i="11"/>
  <c r="O35" i="11"/>
  <c r="P35" i="11"/>
  <c r="Q35" i="11"/>
  <c r="G34" i="11"/>
  <c r="H34" i="11"/>
  <c r="I34" i="11"/>
  <c r="J34" i="11"/>
  <c r="K34" i="11"/>
  <c r="L34" i="11"/>
  <c r="M34" i="11"/>
  <c r="N34" i="11"/>
  <c r="O34" i="11"/>
  <c r="P34" i="11"/>
  <c r="Q34" i="11"/>
  <c r="G33" i="11"/>
  <c r="H33" i="11"/>
  <c r="I33" i="11"/>
  <c r="J33" i="11"/>
  <c r="K33" i="11"/>
  <c r="L33" i="11"/>
  <c r="M33" i="11"/>
  <c r="N33" i="11"/>
  <c r="O33" i="11"/>
  <c r="P33" i="11"/>
  <c r="Q33" i="11"/>
  <c r="F34" i="11"/>
  <c r="F35" i="11"/>
  <c r="F36" i="11"/>
  <c r="F37" i="11"/>
  <c r="F38" i="11"/>
  <c r="F40" i="11"/>
  <c r="H15" i="11"/>
  <c r="E8" i="3"/>
  <c r="E9" i="3"/>
  <c r="E10" i="3"/>
  <c r="E11" i="3"/>
  <c r="E105" i="11"/>
  <c r="E8" i="11"/>
  <c r="E9" i="11"/>
  <c r="E53" i="11" s="1"/>
  <c r="E10" i="11"/>
  <c r="E11" i="11"/>
  <c r="E12" i="11"/>
  <c r="E14" i="11"/>
  <c r="E151" i="11"/>
  <c r="E152" i="11"/>
  <c r="E153" i="11"/>
  <c r="E142" i="11"/>
  <c r="E143" i="11"/>
  <c r="E144" i="11"/>
  <c r="E145" i="11"/>
  <c r="E133" i="11"/>
  <c r="E134" i="11"/>
  <c r="E135" i="11"/>
  <c r="E124" i="11"/>
  <c r="E125" i="11"/>
  <c r="E126" i="11"/>
  <c r="E115" i="11"/>
  <c r="E116" i="11"/>
  <c r="E70" i="11"/>
  <c r="E71" i="11"/>
  <c r="E72" i="11"/>
  <c r="E73" i="11"/>
  <c r="E74" i="11"/>
  <c r="E76" i="11"/>
  <c r="E157" i="11"/>
  <c r="E155" i="11"/>
  <c r="E154" i="11"/>
  <c r="Q149" i="11"/>
  <c r="P149" i="11"/>
  <c r="O149" i="11"/>
  <c r="N149" i="11"/>
  <c r="M149" i="11"/>
  <c r="L149" i="11"/>
  <c r="K149" i="11"/>
  <c r="J149" i="11"/>
  <c r="I149" i="11"/>
  <c r="H149" i="11"/>
  <c r="G149" i="11"/>
  <c r="E148" i="11"/>
  <c r="E146" i="11"/>
  <c r="E141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39" i="11"/>
  <c r="E137" i="11"/>
  <c r="E136" i="11"/>
  <c r="E132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0" i="11"/>
  <c r="E128" i="11"/>
  <c r="E127" i="11"/>
  <c r="E123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1" i="11"/>
  <c r="E119" i="11"/>
  <c r="E118" i="11"/>
  <c r="E117" i="11"/>
  <c r="E114" i="11"/>
  <c r="Q113" i="11"/>
  <c r="P113" i="11"/>
  <c r="O113" i="11"/>
  <c r="O95" i="11" s="1"/>
  <c r="N113" i="11"/>
  <c r="N95" i="11" s="1"/>
  <c r="M113" i="11"/>
  <c r="L113" i="11"/>
  <c r="K113" i="11"/>
  <c r="J113" i="11"/>
  <c r="I113" i="11"/>
  <c r="I95" i="11" s="1"/>
  <c r="H113" i="11"/>
  <c r="G113" i="11"/>
  <c r="G95" i="11" s="1"/>
  <c r="F113" i="11"/>
  <c r="F87" i="11"/>
  <c r="F78" i="11"/>
  <c r="E69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F60" i="11"/>
  <c r="F51" i="11"/>
  <c r="F42" i="11"/>
  <c r="F33" i="11"/>
  <c r="Q15" i="11"/>
  <c r="P15" i="11"/>
  <c r="O15" i="11"/>
  <c r="N15" i="11"/>
  <c r="M15" i="11"/>
  <c r="L15" i="11"/>
  <c r="K15" i="11"/>
  <c r="J15" i="11"/>
  <c r="I15" i="11"/>
  <c r="Q6" i="11"/>
  <c r="P6" i="11"/>
  <c r="O6" i="11"/>
  <c r="N6" i="11"/>
  <c r="M6" i="11"/>
  <c r="L6" i="11"/>
  <c r="K6" i="11"/>
  <c r="J6" i="11"/>
  <c r="I6" i="11"/>
  <c r="H6" i="11"/>
  <c r="G6" i="11"/>
  <c r="F65" i="3"/>
  <c r="G65" i="3"/>
  <c r="H65" i="3"/>
  <c r="I65" i="3"/>
  <c r="J65" i="3"/>
  <c r="K65" i="3"/>
  <c r="L65" i="3"/>
  <c r="M65" i="3"/>
  <c r="N65" i="3"/>
  <c r="O65" i="3"/>
  <c r="P65" i="3"/>
  <c r="Q65" i="3"/>
  <c r="F64" i="3"/>
  <c r="G64" i="3"/>
  <c r="H64" i="3"/>
  <c r="I64" i="3"/>
  <c r="J64" i="3"/>
  <c r="K64" i="3"/>
  <c r="L64" i="3"/>
  <c r="M64" i="3"/>
  <c r="N64" i="3"/>
  <c r="O64" i="3"/>
  <c r="P64" i="3"/>
  <c r="Q64" i="3"/>
  <c r="F63" i="3"/>
  <c r="G63" i="3"/>
  <c r="H63" i="3"/>
  <c r="I63" i="3"/>
  <c r="J63" i="3"/>
  <c r="K63" i="3"/>
  <c r="L63" i="3"/>
  <c r="M63" i="3"/>
  <c r="N63" i="3"/>
  <c r="O63" i="3"/>
  <c r="P63" i="3"/>
  <c r="Q63" i="3"/>
  <c r="F62" i="3"/>
  <c r="G62" i="3"/>
  <c r="H62" i="3"/>
  <c r="I62" i="3"/>
  <c r="J62" i="3"/>
  <c r="K62" i="3"/>
  <c r="L62" i="3"/>
  <c r="M62" i="3"/>
  <c r="N62" i="3"/>
  <c r="O62" i="3"/>
  <c r="P62" i="3"/>
  <c r="Q62" i="3"/>
  <c r="F61" i="3"/>
  <c r="G61" i="3"/>
  <c r="H61" i="3"/>
  <c r="I61" i="3"/>
  <c r="J61" i="3"/>
  <c r="K61" i="3"/>
  <c r="L61" i="3"/>
  <c r="M61" i="3"/>
  <c r="N61" i="3"/>
  <c r="Q61" i="3"/>
  <c r="F59" i="3"/>
  <c r="G59" i="3"/>
  <c r="H59" i="3"/>
  <c r="I59" i="3"/>
  <c r="J59" i="3"/>
  <c r="K59" i="3"/>
  <c r="L59" i="3"/>
  <c r="M59" i="3"/>
  <c r="N59" i="3"/>
  <c r="O59" i="3"/>
  <c r="P59" i="3"/>
  <c r="Q59" i="3"/>
  <c r="F58" i="3"/>
  <c r="G58" i="3"/>
  <c r="H58" i="3"/>
  <c r="I58" i="3"/>
  <c r="J58" i="3"/>
  <c r="K58" i="3"/>
  <c r="L58" i="3"/>
  <c r="M58" i="3"/>
  <c r="N58" i="3"/>
  <c r="O58" i="3"/>
  <c r="P58" i="3"/>
  <c r="Q58" i="3"/>
  <c r="F57" i="3"/>
  <c r="G57" i="3"/>
  <c r="H57" i="3"/>
  <c r="I57" i="3"/>
  <c r="J57" i="3"/>
  <c r="K57" i="3"/>
  <c r="L57" i="3"/>
  <c r="M57" i="3"/>
  <c r="N57" i="3"/>
  <c r="O57" i="3"/>
  <c r="P57" i="3"/>
  <c r="Q57" i="3"/>
  <c r="F56" i="3"/>
  <c r="G56" i="3"/>
  <c r="H56" i="3"/>
  <c r="I56" i="3"/>
  <c r="J56" i="3"/>
  <c r="K56" i="3"/>
  <c r="L56" i="3"/>
  <c r="M56" i="3"/>
  <c r="N56" i="3"/>
  <c r="O56" i="3"/>
  <c r="P56" i="3"/>
  <c r="Q56" i="3"/>
  <c r="F55" i="3"/>
  <c r="G55" i="3"/>
  <c r="H55" i="3"/>
  <c r="I55" i="3"/>
  <c r="J55" i="3"/>
  <c r="K55" i="3"/>
  <c r="L55" i="3"/>
  <c r="M55" i="3"/>
  <c r="Q55" i="3"/>
  <c r="F47" i="3"/>
  <c r="G47" i="3"/>
  <c r="H47" i="3"/>
  <c r="I47" i="3"/>
  <c r="J47" i="3"/>
  <c r="K47" i="3"/>
  <c r="L47" i="3"/>
  <c r="M47" i="3"/>
  <c r="N47" i="3"/>
  <c r="O47" i="3"/>
  <c r="P47" i="3"/>
  <c r="Q47" i="3"/>
  <c r="F46" i="3"/>
  <c r="G46" i="3"/>
  <c r="H46" i="3"/>
  <c r="I46" i="3"/>
  <c r="J46" i="3"/>
  <c r="K46" i="3"/>
  <c r="L46" i="3"/>
  <c r="M46" i="3"/>
  <c r="N46" i="3"/>
  <c r="O46" i="3"/>
  <c r="P46" i="3"/>
  <c r="Q46" i="3"/>
  <c r="F45" i="3"/>
  <c r="G45" i="3"/>
  <c r="H45" i="3"/>
  <c r="I45" i="3"/>
  <c r="J45" i="3"/>
  <c r="K45" i="3"/>
  <c r="L45" i="3"/>
  <c r="M45" i="3"/>
  <c r="N45" i="3"/>
  <c r="O45" i="3"/>
  <c r="P45" i="3"/>
  <c r="Q45" i="3"/>
  <c r="F44" i="3"/>
  <c r="G44" i="3"/>
  <c r="H44" i="3"/>
  <c r="I44" i="3"/>
  <c r="J44" i="3"/>
  <c r="K44" i="3"/>
  <c r="L44" i="3"/>
  <c r="M44" i="3"/>
  <c r="N44" i="3"/>
  <c r="O44" i="3"/>
  <c r="P44" i="3"/>
  <c r="Q44" i="3"/>
  <c r="F43" i="3"/>
  <c r="G43" i="3"/>
  <c r="H43" i="3"/>
  <c r="I43" i="3"/>
  <c r="J43" i="3"/>
  <c r="K43" i="3"/>
  <c r="L43" i="3"/>
  <c r="M43" i="3"/>
  <c r="N43" i="3"/>
  <c r="Q43" i="3"/>
  <c r="F41" i="3"/>
  <c r="G41" i="3"/>
  <c r="H41" i="3"/>
  <c r="I41" i="3"/>
  <c r="J41" i="3"/>
  <c r="K41" i="3"/>
  <c r="L41" i="3"/>
  <c r="M41" i="3"/>
  <c r="N41" i="3"/>
  <c r="O41" i="3"/>
  <c r="P41" i="3"/>
  <c r="Q41" i="3"/>
  <c r="F40" i="3"/>
  <c r="G40" i="3"/>
  <c r="H40" i="3"/>
  <c r="I40" i="3"/>
  <c r="J40" i="3"/>
  <c r="K40" i="3"/>
  <c r="L40" i="3"/>
  <c r="M40" i="3"/>
  <c r="N40" i="3"/>
  <c r="O40" i="3"/>
  <c r="P40" i="3"/>
  <c r="Q40" i="3"/>
  <c r="F39" i="3"/>
  <c r="G39" i="3"/>
  <c r="H39" i="3"/>
  <c r="I39" i="3"/>
  <c r="J39" i="3"/>
  <c r="K39" i="3"/>
  <c r="L39" i="3"/>
  <c r="M39" i="3"/>
  <c r="N39" i="3"/>
  <c r="O39" i="3"/>
  <c r="P39" i="3"/>
  <c r="Q39" i="3"/>
  <c r="F38" i="3"/>
  <c r="G38" i="3"/>
  <c r="H38" i="3"/>
  <c r="I38" i="3"/>
  <c r="J38" i="3"/>
  <c r="K38" i="3"/>
  <c r="L38" i="3"/>
  <c r="M38" i="3"/>
  <c r="N38" i="3"/>
  <c r="O38" i="3"/>
  <c r="P38" i="3"/>
  <c r="Q38" i="3"/>
  <c r="F37" i="3"/>
  <c r="G37" i="3"/>
  <c r="H37" i="3"/>
  <c r="I37" i="3"/>
  <c r="J37" i="3"/>
  <c r="K37" i="3"/>
  <c r="L37" i="3"/>
  <c r="M37" i="3"/>
  <c r="N37" i="3"/>
  <c r="Q37" i="3"/>
  <c r="F35" i="3"/>
  <c r="G35" i="3"/>
  <c r="H35" i="3"/>
  <c r="I35" i="3"/>
  <c r="J35" i="3"/>
  <c r="K35" i="3"/>
  <c r="L35" i="3"/>
  <c r="M35" i="3"/>
  <c r="N35" i="3"/>
  <c r="O35" i="3"/>
  <c r="P35" i="3"/>
  <c r="Q35" i="3"/>
  <c r="F34" i="3"/>
  <c r="G34" i="3"/>
  <c r="H34" i="3"/>
  <c r="I34" i="3"/>
  <c r="J34" i="3"/>
  <c r="K34" i="3"/>
  <c r="L34" i="3"/>
  <c r="M34" i="3"/>
  <c r="N34" i="3"/>
  <c r="O34" i="3"/>
  <c r="P34" i="3"/>
  <c r="Q34" i="3"/>
  <c r="F33" i="3"/>
  <c r="G33" i="3"/>
  <c r="H33" i="3"/>
  <c r="I33" i="3"/>
  <c r="J33" i="3"/>
  <c r="K33" i="3"/>
  <c r="L33" i="3"/>
  <c r="M33" i="3"/>
  <c r="N33" i="3"/>
  <c r="O33" i="3"/>
  <c r="P33" i="3"/>
  <c r="Q33" i="3"/>
  <c r="F32" i="3"/>
  <c r="G32" i="3"/>
  <c r="H32" i="3"/>
  <c r="I32" i="3"/>
  <c r="J32" i="3"/>
  <c r="K32" i="3"/>
  <c r="L32" i="3"/>
  <c r="M32" i="3"/>
  <c r="N32" i="3"/>
  <c r="O32" i="3"/>
  <c r="P32" i="3"/>
  <c r="Q32" i="3"/>
  <c r="F31" i="3"/>
  <c r="G31" i="3"/>
  <c r="H31" i="3"/>
  <c r="I31" i="3"/>
  <c r="J31" i="3"/>
  <c r="K31" i="3"/>
  <c r="L31" i="3"/>
  <c r="M31" i="3"/>
  <c r="N31" i="3"/>
  <c r="Q31" i="3"/>
  <c r="G77" i="11" l="1"/>
  <c r="O104" i="11"/>
  <c r="Q32" i="11"/>
  <c r="Q50" i="11"/>
  <c r="E6" i="11"/>
  <c r="Q41" i="11"/>
  <c r="Q86" i="11"/>
  <c r="P32" i="11"/>
  <c r="P50" i="11"/>
  <c r="P77" i="11"/>
  <c r="H32" i="11"/>
  <c r="O32" i="11"/>
  <c r="O77" i="11"/>
  <c r="E102" i="11"/>
  <c r="N86" i="11"/>
  <c r="N104" i="11"/>
  <c r="E149" i="11"/>
  <c r="J77" i="11"/>
  <c r="Q77" i="11"/>
  <c r="Q59" i="11"/>
  <c r="O50" i="11"/>
  <c r="P104" i="11"/>
  <c r="O59" i="11"/>
  <c r="O86" i="11"/>
  <c r="Q104" i="11"/>
  <c r="P41" i="11"/>
  <c r="P59" i="11"/>
  <c r="P86" i="11"/>
  <c r="J50" i="11"/>
  <c r="J86" i="11"/>
  <c r="M86" i="11"/>
  <c r="M59" i="11"/>
  <c r="G59" i="11"/>
  <c r="N77" i="11"/>
  <c r="N41" i="11"/>
  <c r="N50" i="11"/>
  <c r="N59" i="11"/>
  <c r="M32" i="11"/>
  <c r="M41" i="11"/>
  <c r="M50" i="11"/>
  <c r="L32" i="11"/>
  <c r="L95" i="11"/>
  <c r="M104" i="11"/>
  <c r="L104" i="11"/>
  <c r="L50" i="11"/>
  <c r="L77" i="11"/>
  <c r="L41" i="11"/>
  <c r="L59" i="11"/>
  <c r="L86" i="11"/>
  <c r="P95" i="11"/>
  <c r="F59" i="11"/>
  <c r="F104" i="11"/>
  <c r="H50" i="11"/>
  <c r="Q95" i="11"/>
  <c r="F77" i="11"/>
  <c r="E131" i="11"/>
  <c r="F86" i="11"/>
  <c r="E140" i="11"/>
  <c r="G104" i="11"/>
  <c r="M77" i="11"/>
  <c r="H59" i="11"/>
  <c r="N32" i="11"/>
  <c r="O41" i="11"/>
  <c r="M95" i="11"/>
  <c r="H104" i="11"/>
  <c r="H95" i="11"/>
  <c r="H86" i="11"/>
  <c r="E89" i="11"/>
  <c r="E91" i="11"/>
  <c r="K32" i="11"/>
  <c r="E96" i="11"/>
  <c r="E98" i="11"/>
  <c r="E97" i="11"/>
  <c r="E100" i="11"/>
  <c r="E101" i="11"/>
  <c r="K104" i="11"/>
  <c r="K95" i="11"/>
  <c r="K77" i="11"/>
  <c r="K41" i="11"/>
  <c r="K50" i="11"/>
  <c r="K59" i="11"/>
  <c r="K86" i="11"/>
  <c r="J32" i="11"/>
  <c r="J95" i="11"/>
  <c r="J59" i="11"/>
  <c r="J104" i="11"/>
  <c r="E52" i="11"/>
  <c r="J41" i="11"/>
  <c r="E44" i="11"/>
  <c r="E33" i="11"/>
  <c r="I32" i="11"/>
  <c r="E88" i="11"/>
  <c r="E106" i="11"/>
  <c r="I77" i="11"/>
  <c r="I104" i="11"/>
  <c r="I50" i="11"/>
  <c r="I41" i="11"/>
  <c r="I59" i="11"/>
  <c r="I86" i="11"/>
  <c r="F32" i="11"/>
  <c r="E109" i="11"/>
  <c r="E108" i="11"/>
  <c r="E107" i="11"/>
  <c r="E38" i="11"/>
  <c r="E35" i="11"/>
  <c r="E40" i="11"/>
  <c r="H77" i="11"/>
  <c r="E45" i="11"/>
  <c r="H41" i="11"/>
  <c r="G86" i="11"/>
  <c r="E37" i="11"/>
  <c r="E34" i="11"/>
  <c r="E46" i="11"/>
  <c r="G32" i="11"/>
  <c r="E60" i="11"/>
  <c r="G50" i="11"/>
  <c r="E90" i="11"/>
  <c r="G41" i="11"/>
  <c r="E51" i="11"/>
  <c r="E61" i="11"/>
  <c r="E65" i="11"/>
  <c r="E64" i="11"/>
  <c r="E36" i="11"/>
  <c r="E103" i="11"/>
  <c r="E43" i="11"/>
  <c r="E99" i="11"/>
  <c r="F95" i="11"/>
  <c r="F41" i="11"/>
  <c r="E80" i="11"/>
  <c r="E81" i="11"/>
  <c r="E58" i="11"/>
  <c r="E83" i="11"/>
  <c r="E56" i="11"/>
  <c r="E63" i="11"/>
  <c r="E79" i="11"/>
  <c r="E67" i="11"/>
  <c r="E49" i="11"/>
  <c r="E55" i="11"/>
  <c r="F50" i="11"/>
  <c r="E62" i="11"/>
  <c r="E78" i="11"/>
  <c r="E94" i="11"/>
  <c r="E112" i="11"/>
  <c r="E82" i="11"/>
  <c r="E47" i="11"/>
  <c r="E54" i="11"/>
  <c r="E92" i="11"/>
  <c r="E110" i="11"/>
  <c r="E85" i="11"/>
  <c r="E42" i="11"/>
  <c r="E87" i="11"/>
  <c r="E113" i="11"/>
  <c r="E95" i="11" s="1"/>
  <c r="E68" i="11"/>
  <c r="E122" i="11"/>
  <c r="E104" i="11" l="1"/>
  <c r="E32" i="11"/>
  <c r="E59" i="11"/>
  <c r="E77" i="11"/>
  <c r="E50" i="11"/>
  <c r="E86" i="11"/>
  <c r="E41" i="11"/>
  <c r="F29" i="3" l="1"/>
  <c r="G29" i="3"/>
  <c r="H29" i="3"/>
  <c r="I29" i="3"/>
  <c r="J29" i="3"/>
  <c r="K29" i="3"/>
  <c r="L29" i="3"/>
  <c r="M29" i="3"/>
  <c r="N29" i="3"/>
  <c r="O29" i="3"/>
  <c r="P29" i="3"/>
  <c r="Q29" i="3"/>
  <c r="F28" i="3"/>
  <c r="G28" i="3"/>
  <c r="H28" i="3"/>
  <c r="I28" i="3"/>
  <c r="J28" i="3"/>
  <c r="K28" i="3"/>
  <c r="L28" i="3"/>
  <c r="M28" i="3"/>
  <c r="N28" i="3"/>
  <c r="O28" i="3"/>
  <c r="P28" i="3"/>
  <c r="Q28" i="3"/>
  <c r="F27" i="3"/>
  <c r="G27" i="3"/>
  <c r="H27" i="3"/>
  <c r="I27" i="3"/>
  <c r="J27" i="3"/>
  <c r="K27" i="3"/>
  <c r="L27" i="3"/>
  <c r="M27" i="3"/>
  <c r="N27" i="3"/>
  <c r="O27" i="3"/>
  <c r="P27" i="3"/>
  <c r="Q27" i="3"/>
  <c r="F26" i="3"/>
  <c r="G26" i="3"/>
  <c r="H26" i="3"/>
  <c r="I26" i="3"/>
  <c r="J26" i="3"/>
  <c r="K26" i="3"/>
  <c r="L26" i="3"/>
  <c r="M26" i="3"/>
  <c r="N26" i="3"/>
  <c r="O26" i="3"/>
  <c r="P26" i="3"/>
  <c r="Q26" i="3"/>
  <c r="F25" i="3"/>
  <c r="G25" i="3"/>
  <c r="H25" i="3"/>
  <c r="I25" i="3"/>
  <c r="J25" i="3"/>
  <c r="L25" i="3"/>
  <c r="M25" i="3"/>
  <c r="N25" i="3"/>
  <c r="Q25" i="3"/>
  <c r="E68" i="3"/>
  <c r="E69" i="3"/>
  <c r="E70" i="3"/>
  <c r="E71" i="3"/>
  <c r="E74" i="3"/>
  <c r="E75" i="3"/>
  <c r="E76" i="3"/>
  <c r="E77" i="3"/>
  <c r="E79" i="3"/>
  <c r="E80" i="3"/>
  <c r="E81" i="3"/>
  <c r="E82" i="3"/>
  <c r="E83" i="3"/>
  <c r="E85" i="3"/>
  <c r="E86" i="3"/>
  <c r="E87" i="3"/>
  <c r="E88" i="3"/>
  <c r="E89" i="3"/>
  <c r="E49" i="3"/>
  <c r="E50" i="3"/>
  <c r="E51" i="3"/>
  <c r="E52" i="3"/>
  <c r="E53" i="3"/>
  <c r="G84" i="3"/>
  <c r="H84" i="3"/>
  <c r="I84" i="3"/>
  <c r="J84" i="3"/>
  <c r="J60" i="3" s="1"/>
  <c r="K84" i="3"/>
  <c r="L84" i="3"/>
  <c r="M84" i="3"/>
  <c r="N84" i="3"/>
  <c r="O84" i="3"/>
  <c r="P84" i="3"/>
  <c r="P60" i="3" s="1"/>
  <c r="Q84" i="3"/>
  <c r="G78" i="3"/>
  <c r="H78" i="3"/>
  <c r="I78" i="3"/>
  <c r="J78" i="3"/>
  <c r="K78" i="3"/>
  <c r="L78" i="3"/>
  <c r="M78" i="3"/>
  <c r="N78" i="3"/>
  <c r="O78" i="3"/>
  <c r="P78" i="3"/>
  <c r="Q78" i="3"/>
  <c r="G72" i="3"/>
  <c r="G24" i="3" s="1"/>
  <c r="H72" i="3"/>
  <c r="H24" i="3" s="1"/>
  <c r="I72" i="3"/>
  <c r="J72" i="3"/>
  <c r="K72" i="3"/>
  <c r="L30" i="3"/>
  <c r="M72" i="3"/>
  <c r="N72" i="3"/>
  <c r="O72" i="3"/>
  <c r="P72" i="3"/>
  <c r="Q72" i="3"/>
  <c r="G66" i="3"/>
  <c r="H66" i="3"/>
  <c r="I66" i="3"/>
  <c r="I24" i="3" s="1"/>
  <c r="J66" i="3"/>
  <c r="K66" i="3"/>
  <c r="L66" i="3"/>
  <c r="L24" i="3" s="1"/>
  <c r="M66" i="3"/>
  <c r="N66" i="3"/>
  <c r="O66" i="3"/>
  <c r="P66" i="3"/>
  <c r="Q66" i="3"/>
  <c r="Q24" i="3" s="1"/>
  <c r="G48" i="3"/>
  <c r="H48" i="3"/>
  <c r="I48" i="3"/>
  <c r="J48" i="3"/>
  <c r="K48" i="3"/>
  <c r="L48" i="3"/>
  <c r="M48" i="3"/>
  <c r="N48" i="3"/>
  <c r="N54" i="3" s="1"/>
  <c r="O48" i="3"/>
  <c r="P48" i="3"/>
  <c r="Q48" i="3"/>
  <c r="F12" i="3"/>
  <c r="G12" i="3"/>
  <c r="H12" i="3"/>
  <c r="I12" i="3"/>
  <c r="J12" i="3"/>
  <c r="K12" i="3"/>
  <c r="L12" i="3"/>
  <c r="M12" i="3"/>
  <c r="N12" i="3"/>
  <c r="O12" i="3"/>
  <c r="P12" i="3"/>
  <c r="Q12" i="3"/>
  <c r="G6" i="3"/>
  <c r="H6" i="3"/>
  <c r="I6" i="3"/>
  <c r="J6" i="3"/>
  <c r="K6" i="3"/>
  <c r="L6" i="3"/>
  <c r="M6" i="3"/>
  <c r="N6" i="3"/>
  <c r="O6" i="3"/>
  <c r="Q6" i="3"/>
  <c r="F84" i="3"/>
  <c r="F78" i="3"/>
  <c r="F72" i="3"/>
  <c r="F66" i="3"/>
  <c r="F48" i="3"/>
  <c r="E12" i="3" l="1"/>
  <c r="P24" i="3"/>
  <c r="K30" i="3"/>
  <c r="I60" i="3"/>
  <c r="E6" i="3"/>
  <c r="N24" i="3"/>
  <c r="Q54" i="3"/>
  <c r="Q60" i="3"/>
  <c r="P54" i="3"/>
  <c r="O36" i="3"/>
  <c r="N36" i="3"/>
  <c r="E78" i="3"/>
  <c r="M24" i="3"/>
  <c r="M54" i="3"/>
  <c r="M60" i="3"/>
  <c r="E48" i="3"/>
  <c r="L36" i="3"/>
  <c r="L54" i="3"/>
  <c r="K36" i="3"/>
  <c r="J24" i="3"/>
  <c r="E26" i="3"/>
  <c r="E31" i="3"/>
  <c r="E66" i="3"/>
  <c r="E84" i="3"/>
  <c r="I54" i="3"/>
  <c r="F24" i="3"/>
  <c r="E29" i="3"/>
  <c r="E25" i="3"/>
  <c r="E72" i="3"/>
  <c r="E28" i="3"/>
  <c r="E27" i="3"/>
  <c r="J36" i="3"/>
  <c r="O30" i="3"/>
  <c r="J42" i="3"/>
  <c r="K24" i="3"/>
  <c r="Q36" i="3"/>
  <c r="I36" i="3"/>
  <c r="N30" i="3"/>
  <c r="Q42" i="3"/>
  <c r="I42" i="3"/>
  <c r="L60" i="3"/>
  <c r="P36" i="3"/>
  <c r="O54" i="3"/>
  <c r="M30" i="3"/>
  <c r="P42" i="3"/>
  <c r="K60" i="3"/>
  <c r="O24" i="3"/>
  <c r="M36" i="3"/>
  <c r="J30" i="3"/>
  <c r="K54" i="3"/>
  <c r="Q30" i="3"/>
  <c r="I30" i="3"/>
  <c r="L42" i="3"/>
  <c r="O60" i="3"/>
  <c r="O42" i="3"/>
  <c r="N42" i="3"/>
  <c r="M42" i="3"/>
  <c r="J54" i="3"/>
  <c r="P30" i="3"/>
  <c r="K42" i="3"/>
  <c r="N60" i="3"/>
  <c r="F54" i="3"/>
  <c r="F60" i="3"/>
  <c r="F30" i="3"/>
  <c r="F36" i="3"/>
  <c r="F42" i="3"/>
  <c r="E37" i="3"/>
  <c r="E43" i="3"/>
  <c r="E61" i="3"/>
  <c r="E55" i="3"/>
  <c r="E59" i="3"/>
  <c r="E41" i="3"/>
  <c r="E65" i="3"/>
  <c r="E35" i="3"/>
  <c r="E47" i="3"/>
  <c r="E40" i="3"/>
  <c r="E64" i="3"/>
  <c r="E34" i="3"/>
  <c r="E46" i="3"/>
  <c r="E58" i="3"/>
  <c r="H54" i="3"/>
  <c r="H42" i="3"/>
  <c r="H30" i="3"/>
  <c r="H60" i="3"/>
  <c r="H36" i="3"/>
  <c r="E63" i="3"/>
  <c r="E33" i="3"/>
  <c r="E39" i="3"/>
  <c r="E45" i="3"/>
  <c r="E57" i="3"/>
  <c r="G42" i="3"/>
  <c r="G54" i="3"/>
  <c r="G36" i="3"/>
  <c r="G30" i="3"/>
  <c r="G60" i="3"/>
  <c r="E44" i="3"/>
  <c r="E38" i="3"/>
  <c r="E56" i="3"/>
  <c r="E62" i="3"/>
  <c r="E32" i="3"/>
  <c r="E24" i="3" l="1"/>
  <c r="D31" i="5"/>
  <c r="D30" i="5"/>
  <c r="D29" i="5"/>
  <c r="D18" i="5" s="1"/>
  <c r="D28" i="5"/>
  <c r="D27" i="5"/>
  <c r="D25" i="5"/>
  <c r="D11" i="5" s="1"/>
  <c r="D14" i="5"/>
  <c r="F16" i="5"/>
  <c r="E16" i="5"/>
  <c r="D10" i="5"/>
  <c r="D9" i="5"/>
  <c r="D8" i="5"/>
  <c r="D20" i="5" l="1"/>
  <c r="D19" i="5"/>
  <c r="D16" i="5"/>
  <c r="D22" i="5"/>
  <c r="D13" i="5"/>
  <c r="D12" i="5"/>
  <c r="D17" i="5"/>
  <c r="D21" i="5"/>
  <c r="E36" i="3"/>
  <c r="E42" i="3"/>
  <c r="E54" i="3"/>
  <c r="E30" i="3"/>
  <c r="E60" i="3"/>
  <c r="F207" i="12"/>
  <c r="F126" i="12"/>
  <c r="F206" i="12"/>
  <c r="F166" i="12" l="1"/>
</calcChain>
</file>

<file path=xl/sharedStrings.xml><?xml version="1.0" encoding="utf-8"?>
<sst xmlns="http://schemas.openxmlformats.org/spreadsheetml/2006/main" count="1141" uniqueCount="247">
  <si>
    <t>pediatria</t>
  </si>
  <si>
    <t>Indicadores</t>
  </si>
  <si>
    <t>TOTAL
2016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</si>
  <si>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</si>
  <si>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</si>
  <si>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</si>
  <si>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</si>
  <si>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</si>
  <si>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</si>
  <si>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</si>
  <si>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</si>
  <si>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</si>
  <si>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</si>
  <si>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</si>
  <si>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</si>
  <si>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medicina_A_cext</t>
  </si>
  <si>
    <t>medicina_B_cext</t>
  </si>
  <si>
    <t>Número de atenciones médicas</t>
  </si>
  <si>
    <t>medicina_C_cext</t>
  </si>
  <si>
    <t>medicina_D_cext</t>
  </si>
  <si>
    <t>neumologia_cext</t>
  </si>
  <si>
    <t>Promedio diario de total de atenciones</t>
  </si>
  <si>
    <t>cardiologia_cext</t>
  </si>
  <si>
    <t>Promedio diario de atenciones médicas</t>
  </si>
  <si>
    <t>neuropediatria_cext</t>
  </si>
  <si>
    <t>Porcentaje de Atenciones Médicas con SIS</t>
  </si>
  <si>
    <t>gastroenterologia_cext</t>
  </si>
  <si>
    <t>Productividad Hora Médico</t>
  </si>
  <si>
    <t>endocrinologia</t>
  </si>
  <si>
    <t>endocrinologia_laboratorio</t>
  </si>
  <si>
    <t>Fuente: SisGalenPlus</t>
  </si>
  <si>
    <t>dermatologia_cext</t>
  </si>
  <si>
    <t>atenciones sis</t>
  </si>
  <si>
    <t>unidad_asma</t>
  </si>
  <si>
    <t>dias de atencion</t>
  </si>
  <si>
    <t>neonatologia_cext</t>
  </si>
  <si>
    <t>med_fisica</t>
  </si>
  <si>
    <t>med_fisica_fisioterapia</t>
  </si>
  <si>
    <t>hematologia_cext</t>
  </si>
  <si>
    <t>reumatologia</t>
  </si>
  <si>
    <t>med_adolescente</t>
  </si>
  <si>
    <t>Dpto_Medicina_cext</t>
  </si>
  <si>
    <t>Número de egresos</t>
  </si>
  <si>
    <t>Porcentaje de ocupación de camas</t>
  </si>
  <si>
    <t>Promedio de permanencia</t>
  </si>
  <si>
    <t>Tasa Bruta de Mortalidad</t>
  </si>
  <si>
    <t>Tasa Neta de Mortalidad</t>
  </si>
  <si>
    <t>Fuente: SisGalenPlus - Reporte de Censo Diario</t>
  </si>
  <si>
    <t>Porcentaje de Ocupación</t>
  </si>
  <si>
    <t>Intervalo de Sustitución</t>
  </si>
  <si>
    <t>Rendimiento de Cama</t>
  </si>
  <si>
    <t>Promedio de Estancia</t>
  </si>
  <si>
    <t>Número de Defunciones</t>
  </si>
  <si>
    <t>dias cama</t>
  </si>
  <si>
    <t>Número de atenciones</t>
  </si>
  <si>
    <t>Promedio diario de atenciones</t>
  </si>
  <si>
    <t xml:space="preserve">          TIPO I "Emergencia muy severa"</t>
  </si>
  <si>
    <t xml:space="preserve">          TIPO II "Urgencia mayor"</t>
  </si>
  <si>
    <t xml:space="preserve">          TIPO III "Urgencia menor"</t>
  </si>
  <si>
    <t xml:space="preserve">          TIPO IV "Patología aguda"</t>
  </si>
  <si>
    <t>Porcentaje de atenciones de emergencia</t>
  </si>
  <si>
    <t>Porcentaje de atenciones de urgencia</t>
  </si>
  <si>
    <t>Porcentaje de atenciones de Emergencia con SIS</t>
  </si>
  <si>
    <t>Intervalo de Sustitución de camas</t>
  </si>
  <si>
    <t>Porcentaje de pacientes con estancia igual o mayor a 12 horas</t>
  </si>
  <si>
    <t>Tasa de reingreso a emergencia &lt; 24 horas</t>
  </si>
  <si>
    <t>reingresos &lt; 24 horas</t>
  </si>
  <si>
    <t>pacientes con estancia igual o mayor a 12 horas</t>
  </si>
  <si>
    <t>paciente dia</t>
  </si>
  <si>
    <t>egresos</t>
  </si>
  <si>
    <t>Número de Procedimientos realizados</t>
  </si>
  <si>
    <t>Número de Sala de Operaciones utilizadas</t>
  </si>
  <si>
    <t>Porcentaje de Intervenciones Quirúrgicas con SIS</t>
  </si>
  <si>
    <t>Porcentaje de Intervenciones Quirúrgicas de emergencia</t>
  </si>
  <si>
    <t>Porcentaje de Intervenciones Quirúrgicas Suspendidas</t>
  </si>
  <si>
    <t>Rendimiento de sala de operaciones</t>
  </si>
  <si>
    <t>Fuente: Reporte Operatorio de Centro Quirúrgico - Registro Anestésico Intraoperatorio</t>
  </si>
  <si>
    <t>UCI Cardiovascular</t>
  </si>
  <si>
    <t>UCI Neonatologia</t>
  </si>
  <si>
    <t>UCI Neurocirugia</t>
  </si>
  <si>
    <t>UCI Quemados</t>
  </si>
  <si>
    <t>UCI Cardiologia</t>
  </si>
  <si>
    <t>Paciente Dia</t>
  </si>
  <si>
    <t>Dias Cama</t>
  </si>
  <si>
    <t>Dias Estancia</t>
  </si>
  <si>
    <t>Defunciones &gt; 48 horas</t>
  </si>
  <si>
    <t>Egresos con SIS</t>
  </si>
  <si>
    <t>Promedio Diario de Pacientes Hospitalizados</t>
  </si>
  <si>
    <t>Porcentaje de Egresos con SIS</t>
  </si>
  <si>
    <t>Trasplante de progenitores hematopoyeticos</t>
  </si>
  <si>
    <t>Hematologia</t>
  </si>
  <si>
    <t>Cardiovascular</t>
  </si>
  <si>
    <t>Cirugia pediatrica</t>
  </si>
  <si>
    <t>Neurocirugia</t>
  </si>
  <si>
    <t>Especialidades quirurgicas</t>
  </si>
  <si>
    <t>Quemados</t>
  </si>
  <si>
    <t>Dias</t>
  </si>
  <si>
    <t>atenciones medicas sis</t>
  </si>
  <si>
    <t>atenciones no medicas sis</t>
  </si>
  <si>
    <t>consultas medicas</t>
  </si>
  <si>
    <t xml:space="preserve">Razón atenciones en emergencia / atenciones médicas en c.externa </t>
  </si>
  <si>
    <t>Adolescente</t>
  </si>
  <si>
    <t>Anestesiología</t>
  </si>
  <si>
    <t>Cabeza y cuello</t>
  </si>
  <si>
    <t>Cardiología</t>
  </si>
  <si>
    <t>Cirugía plástica</t>
  </si>
  <si>
    <t>Dermatología</t>
  </si>
  <si>
    <t>Endocrinología</t>
  </si>
  <si>
    <t>Gastroenterología</t>
  </si>
  <si>
    <t>Genética</t>
  </si>
  <si>
    <t>Ginecología</t>
  </si>
  <si>
    <t>Hematología</t>
  </si>
  <si>
    <t>Infectología</t>
  </si>
  <si>
    <t>Medicina física</t>
  </si>
  <si>
    <t>Nefrología</t>
  </si>
  <si>
    <t>Neumología</t>
  </si>
  <si>
    <t>Neurocirugía</t>
  </si>
  <si>
    <t>Neurología</t>
  </si>
  <si>
    <t>Oftalmología</t>
  </si>
  <si>
    <t>Otorrinolaringología</t>
  </si>
  <si>
    <t>Pediatría general</t>
  </si>
  <si>
    <t>Psiquiatría</t>
  </si>
  <si>
    <t>Terapia del dolor</t>
  </si>
  <si>
    <t>Trasplante de progenitores hematopoyéticos</t>
  </si>
  <si>
    <t>Traumatología</t>
  </si>
  <si>
    <t>Urología</t>
  </si>
  <si>
    <t>Nutrición</t>
  </si>
  <si>
    <t>Odontología</t>
  </si>
  <si>
    <t>Psicología</t>
  </si>
  <si>
    <t>Rehabilitación Física</t>
  </si>
  <si>
    <t>Rehabilitación Ocupacional</t>
  </si>
  <si>
    <t>Número de atenciones NO médicas</t>
  </si>
  <si>
    <t>Porcentaje de Atenciones NO Médicas con SIS</t>
  </si>
  <si>
    <t>Total de Atenciones (Médicas y no médicas)</t>
  </si>
  <si>
    <t>Promedio diario de atenciones NO médicas</t>
  </si>
  <si>
    <t>Total de Horas Programadas (Médicas y no médicas)</t>
  </si>
  <si>
    <t>Total de Horas Medicas Programadas</t>
  </si>
  <si>
    <t>Total de Horas NO Medicas Programadas</t>
  </si>
  <si>
    <t>Concentración de Atenciones</t>
  </si>
  <si>
    <t>Concentración de Atenciones Médicas</t>
  </si>
  <si>
    <t>Concentración de Atenciones NO Médicas</t>
  </si>
  <si>
    <t>Productividad Hora NO Médico</t>
  </si>
  <si>
    <t>Cirugia plastica</t>
  </si>
  <si>
    <t>Ginecologia</t>
  </si>
  <si>
    <t>Odontologia</t>
  </si>
  <si>
    <t>Oftalmologia</t>
  </si>
  <si>
    <t>Otorrinolaringologia</t>
  </si>
  <si>
    <t>Traumatologia</t>
  </si>
  <si>
    <t>Urologia</t>
  </si>
  <si>
    <t>Anestesiologia</t>
  </si>
  <si>
    <t>Gastroenterologia</t>
  </si>
  <si>
    <t>Nefrologia</t>
  </si>
  <si>
    <t>Neumologia</t>
  </si>
  <si>
    <t>Cirugía pediátrica</t>
  </si>
  <si>
    <t>iqx con SIS</t>
  </si>
  <si>
    <t>Número de Intervenciones Quirúrgicas Suspendidas</t>
  </si>
  <si>
    <t>Número de Intervenciones Quirúrgicas Electivas</t>
  </si>
  <si>
    <t>Número de Intervenciones Quirúrgicas de Emergencia</t>
  </si>
  <si>
    <t>Número de Intervenciones Quirúrgicas realizadas</t>
  </si>
  <si>
    <t>Sala de Procedimiento Angiografia</t>
  </si>
  <si>
    <t>Unidad de Cuidados Intermedios Neonatal</t>
  </si>
  <si>
    <t>Número de Egresos</t>
  </si>
  <si>
    <t>Ecografia</t>
  </si>
  <si>
    <t>Rayos X</t>
  </si>
  <si>
    <t>Resonancia Magnética</t>
  </si>
  <si>
    <t>Tomografía Espiral Multicorte</t>
  </si>
  <si>
    <t>Número de Imágenes realizadas</t>
  </si>
  <si>
    <t>Número de Imágenes realizadas de Emergencia</t>
  </si>
  <si>
    <t>Número de Imágenes realizadas de Hospitalización</t>
  </si>
  <si>
    <t>Número de Imágenes realizadas de Consulta Externa</t>
  </si>
  <si>
    <t>Fuente: Sistema PAC-RIS</t>
  </si>
  <si>
    <t>Número de Defunciones &gt; 48 horas</t>
  </si>
  <si>
    <t>Número de Camas disponibles</t>
  </si>
  <si>
    <t>dias</t>
  </si>
  <si>
    <t>Cirugía Pediátrica</t>
  </si>
  <si>
    <t>Cirugía Pediárica</t>
  </si>
  <si>
    <t>-</t>
  </si>
  <si>
    <t>Terapia de Lenguaje</t>
  </si>
  <si>
    <t>fallecidos</t>
  </si>
  <si>
    <t>fallecidos &gt;48 horas</t>
  </si>
  <si>
    <t>Terapia Fisica y Rehabilitacion</t>
  </si>
  <si>
    <t>Emergencia</t>
  </si>
  <si>
    <t>MINSA</t>
  </si>
  <si>
    <t>ESTANDAR</t>
  </si>
  <si>
    <t xml:space="preserve">2 - 3 </t>
  </si>
  <si>
    <t>4 - 5</t>
  </si>
  <si>
    <t>&gt;= 6</t>
  </si>
  <si>
    <t>0.6  -  1</t>
  </si>
  <si>
    <t>85 - 90</t>
  </si>
  <si>
    <t>No menos de 40 egresos al año (3 mensual)</t>
  </si>
  <si>
    <t>3%  -  4%</t>
  </si>
  <si>
    <t>5 - 6</t>
  </si>
  <si>
    <t>Terapia Ocupacional</t>
  </si>
  <si>
    <t>TOTAL
2013</t>
  </si>
  <si>
    <t>TOTAL
2014</t>
  </si>
  <si>
    <t>TOTAL
2015</t>
  </si>
  <si>
    <t>Cirugía Neonatal</t>
  </si>
  <si>
    <t>Cirugia Neonatal</t>
  </si>
  <si>
    <t>Terapia Física</t>
  </si>
  <si>
    <t>Total de Camas Hospitalarias</t>
  </si>
  <si>
    <t>Especialidades quirurgicas-Este (Pediatria)</t>
  </si>
  <si>
    <t>Imágenes</t>
  </si>
  <si>
    <t>Especialidades quirurgicas-PEDIATRIA</t>
  </si>
  <si>
    <t>Pacientes con estancia &lt;= 24 horas</t>
  </si>
  <si>
    <t>Sala de Operaciones</t>
  </si>
  <si>
    <t>ADOLESCENTE</t>
  </si>
  <si>
    <t>ANESTESIOLOGIA</t>
  </si>
  <si>
    <t>CABEZA Y CUELLO</t>
  </si>
  <si>
    <t>CARDIOLOGIA</t>
  </si>
  <si>
    <t>CARDIOVASCULAR</t>
  </si>
  <si>
    <t>CIRUGIA NEONATAL</t>
  </si>
  <si>
    <t>CIRUGIA PEDIATRICA</t>
  </si>
  <si>
    <t>CIRUGIA PLASTICA</t>
  </si>
  <si>
    <t>DERMATOLOGIA</t>
  </si>
  <si>
    <t>ENDOCRINOLOGIA</t>
  </si>
  <si>
    <t>GASTROENTEROLOGÍA</t>
  </si>
  <si>
    <t>GENETICA</t>
  </si>
  <si>
    <t>GINECOLOGIA</t>
  </si>
  <si>
    <t>HEMATOLOGIA</t>
  </si>
  <si>
    <t>INFECTOLOGIA</t>
  </si>
  <si>
    <t>MEDICINA FISICA</t>
  </si>
  <si>
    <t>NEFROLOGIA</t>
  </si>
  <si>
    <t>NEUMOLOGIA</t>
  </si>
  <si>
    <t>NEUROCIRUGIA</t>
  </si>
  <si>
    <t>NEUROLOGIA</t>
  </si>
  <si>
    <t>OFTALMOLOGIA</t>
  </si>
  <si>
    <t>OTORRINOLARINGOLOGIA</t>
  </si>
  <si>
    <t>PEDIATRIA</t>
  </si>
  <si>
    <t>PSIQUIATRIA</t>
  </si>
  <si>
    <t>QUEMADOS</t>
  </si>
  <si>
    <t>TERAPIA DEL DOLOR</t>
  </si>
  <si>
    <t>TPH</t>
  </si>
  <si>
    <t>TRAUMATOLOGIA</t>
  </si>
  <si>
    <t>UROLOGIA</t>
  </si>
  <si>
    <t>NO MEDICA</t>
  </si>
  <si>
    <t>NUTRICION</t>
  </si>
  <si>
    <t>ODONTOLOGIA</t>
  </si>
  <si>
    <t>PSICOLOGIA</t>
  </si>
  <si>
    <t>TERAPIA DE LENGUAJE</t>
  </si>
  <si>
    <t>TERAPIA FISICA</t>
  </si>
  <si>
    <t>TERAPIA OCUPACIONAL</t>
  </si>
  <si>
    <t>N+R SERV</t>
  </si>
  <si>
    <t>HC UNICA VEZ</t>
  </si>
  <si>
    <t>CONCENTRACION SERVICIO</t>
  </si>
  <si>
    <t>Número de Pacientes Atendidos al Servicio en Consulta Médica</t>
  </si>
  <si>
    <t>Total de Pacientes Atendidos al Servicio (Médicas y no médicas)</t>
  </si>
  <si>
    <t>Número de Pacientes Atendidos al Servicio en Consulta NO Médica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</si>
</sst>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0.0"/>
    <numFmt numFmtId="165" formatCode="_([$€-2]* #,##0.00_);_([$€-2]* \(#,##0.00\);_([$€-2]* &quot;-&quot;??_)"/>
    <numFmt numFmtId="166" formatCode="_(* #,##0.00_);_(* \(#,##0.00\);_(* &quot;-&quot;??_);_(@_)"/>
    <numFmt numFmtId="167" formatCode="_-* #,##0.00_-;\-* #,##0.00_-;_-* \-??_-;_-@_-"/>
    <numFmt numFmtId="168" formatCode="_-* #,##0.00\ _S_/_-;\-* #,##0.00\ _S_/_-;_-* &quot;-&quot;??\ _S_/_-;_-@_-"/>
    <numFmt numFmtId="169" formatCode="#,##0.0"/>
    <numFmt numFmtId="170" formatCode="0.0%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sz val="9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6.6"/>
      <color theme="10"/>
      <name val="Calibri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Times New Roman"/>
      <family val="1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52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88402966399123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 style="thin">
        <color theme="3" tint="0.39988402966399123"/>
      </left>
      <right/>
      <top/>
      <bottom/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3" tint="0.39988402966399123"/>
      </top>
      <bottom/>
      <diagonal/>
    </border>
    <border>
      <left/>
      <right style="thin">
        <color theme="3" tint="0.39991454817346722"/>
      </right>
      <top style="thin">
        <color theme="3" tint="0.39988402966399123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/>
      <diagonal/>
    </border>
    <border>
      <left style="thin">
        <color theme="3" tint="0.39985351115451523"/>
      </left>
      <right/>
      <top/>
      <bottom/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 style="thin">
        <color theme="3" tint="0.39985351115451523"/>
      </left>
      <right/>
      <top style="thin">
        <color theme="3" tint="0.39982299264503923"/>
      </top>
      <bottom/>
      <diagonal/>
    </border>
    <border>
      <left/>
      <right/>
      <top style="thin">
        <color theme="3" tint="0.39982299264503923"/>
      </top>
      <bottom/>
      <diagonal/>
    </border>
    <border>
      <left style="thin">
        <color theme="3" tint="0.39991454817346722"/>
      </left>
      <right/>
      <top/>
      <bottom style="thin">
        <color theme="4"/>
      </bottom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 style="thin">
        <color theme="3" tint="0.39988402966399123"/>
      </left>
      <right/>
      <top/>
      <bottom style="thin">
        <color theme="4"/>
      </bottom>
      <diagonal/>
    </border>
    <border>
      <left style="thin">
        <color theme="3" tint="0.39988402966399123"/>
      </left>
      <right/>
      <top style="thin">
        <color theme="3" tint="0.39985351115451523"/>
      </top>
      <bottom/>
      <diagonal/>
    </border>
    <border>
      <left style="thin">
        <color theme="3" tint="0.399884029663991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1454817346722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4"/>
      </bottom>
      <diagonal/>
    </border>
    <border>
      <left/>
      <right/>
      <top style="thin">
        <color theme="3" tint="0.39991454817346722"/>
      </top>
      <bottom style="thin">
        <color theme="4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/>
      <bottom style="thin">
        <color theme="3" tint="0.39982299264503923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/>
      <diagonal/>
    </border>
    <border>
      <left/>
      <right/>
      <top style="thin">
        <color theme="3" tint="0.39985351115451523"/>
      </top>
      <bottom style="thin">
        <color theme="3" tint="0.39982299264503923"/>
      </bottom>
      <diagonal/>
    </border>
    <border>
      <left/>
      <right/>
      <top style="thin">
        <color theme="3" tint="0.39982299264503923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 style="thin">
        <color theme="3" tint="0.39979247413556324"/>
      </bottom>
      <diagonal/>
    </border>
    <border>
      <left/>
      <right/>
      <top style="thin">
        <color theme="3" tint="0.39979247413556324"/>
      </top>
      <bottom style="thin">
        <color theme="3" tint="0.39976195562608724"/>
      </bottom>
      <diagonal/>
    </border>
    <border>
      <left/>
      <right/>
      <top style="thin">
        <color theme="3" tint="0.39976195562608724"/>
      </top>
      <bottom style="thin">
        <color theme="3" tint="0.39976195562608724"/>
      </bottom>
      <diagonal/>
    </border>
    <border>
      <left/>
      <right/>
      <top style="thin">
        <color theme="3" tint="0.39976195562608724"/>
      </top>
      <bottom style="thin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theme="3" tint="0.39985351115451523"/>
      </left>
      <right/>
      <top/>
      <bottom style="thin">
        <color theme="3" tint="0.39982299264503923"/>
      </bottom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4"/>
      </bottom>
      <diagonal/>
    </border>
    <border>
      <left/>
      <right/>
      <top/>
      <bottom style="thin">
        <color theme="3" tint="0.39979247413556324"/>
      </bottom>
      <diagonal/>
    </border>
    <border>
      <left/>
      <right/>
      <top style="thin">
        <color theme="3" tint="0.39979247413556324"/>
      </top>
      <bottom/>
      <diagonal/>
    </border>
    <border>
      <left/>
      <right/>
      <top/>
      <bottom style="thin">
        <color theme="3" tint="0.39976195562608724"/>
      </bottom>
      <diagonal/>
    </border>
    <border>
      <left/>
      <right/>
      <top style="thin">
        <color theme="3" tint="0.39976195562608724"/>
      </top>
      <bottom/>
      <diagonal/>
    </border>
    <border>
      <left/>
      <right/>
      <top/>
      <bottom style="thin">
        <color theme="3" tint="0.39973143711661124"/>
      </bottom>
      <diagonal/>
    </border>
    <border>
      <left/>
      <right/>
      <top style="thin">
        <color theme="3" tint="0.39973143711661124"/>
      </top>
      <bottom/>
      <diagonal/>
    </border>
    <border>
      <left/>
      <right/>
      <top/>
      <bottom style="thin">
        <color theme="3" tint="0.39970091860713525"/>
      </bottom>
      <diagonal/>
    </border>
    <border>
      <left/>
      <right/>
      <top style="thin">
        <color theme="3" tint="0.39970091860713525"/>
      </top>
      <bottom/>
      <diagonal/>
    </border>
    <border>
      <left/>
      <right/>
      <top/>
      <bottom style="thin">
        <color theme="3" tint="0.39967040009765925"/>
      </bottom>
      <diagonal/>
    </border>
    <border>
      <left/>
      <right/>
      <top style="thin">
        <color theme="3" tint="0.39967040009765925"/>
      </top>
      <bottom/>
      <diagonal/>
    </border>
    <border>
      <left/>
      <right/>
      <top/>
      <bottom style="thin">
        <color theme="3" tint="0.39963988158818325"/>
      </bottom>
      <diagonal/>
    </border>
    <border>
      <left/>
      <right/>
      <top style="thin">
        <color theme="3" tint="0.39963988158818325"/>
      </top>
      <bottom/>
      <diagonal/>
    </border>
    <border>
      <left/>
      <right/>
      <top/>
      <bottom style="thin">
        <color theme="3" tint="0.39960936307870726"/>
      </bottom>
      <diagonal/>
    </border>
    <border>
      <left/>
      <right/>
      <top style="thin">
        <color theme="3" tint="0.39960936307870726"/>
      </top>
      <bottom/>
      <diagonal/>
    </border>
    <border>
      <left/>
      <right/>
      <top/>
      <bottom style="thin">
        <color theme="3" tint="0.39957884456923126"/>
      </bottom>
      <diagonal/>
    </border>
    <border>
      <left/>
      <right/>
      <top style="thin">
        <color theme="3" tint="0.39957884456923126"/>
      </top>
      <bottom/>
      <diagonal/>
    </border>
    <border>
      <left/>
      <right/>
      <top/>
      <bottom style="thin">
        <color theme="3" tint="0.39954832605975527"/>
      </bottom>
      <diagonal/>
    </border>
    <border>
      <left/>
      <right/>
      <top style="thin">
        <color theme="3" tint="0.39954832605975527"/>
      </top>
      <bottom/>
      <diagonal/>
    </border>
    <border>
      <left/>
      <right/>
      <top/>
      <bottom style="thin">
        <color theme="3" tint="0.39951780755027927"/>
      </bottom>
      <diagonal/>
    </border>
    <border>
      <left/>
      <right/>
      <top style="thin">
        <color theme="3" tint="0.39951780755027927"/>
      </top>
      <bottom/>
      <diagonal/>
    </border>
    <border>
      <left/>
      <right/>
      <top/>
      <bottom style="thin">
        <color theme="3" tint="0.39948728904080327"/>
      </bottom>
      <diagonal/>
    </border>
    <border>
      <left/>
      <right/>
      <top style="thin">
        <color theme="3" tint="0.39948728904080327"/>
      </top>
      <bottom/>
      <diagonal/>
    </border>
    <border>
      <left style="thin">
        <color theme="3" tint="0.39985351115451523"/>
      </left>
      <right/>
      <top style="thin">
        <color theme="3" tint="0.39988402966399123"/>
      </top>
      <bottom style="thin">
        <color theme="3" tint="0.39985351115451523"/>
      </bottom>
      <diagonal/>
    </border>
    <border>
      <left/>
      <right/>
      <top style="thin">
        <color theme="3" tint="0.39988402966399123"/>
      </top>
      <bottom style="thin">
        <color theme="3" tint="0.39985351115451523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thin">
        <color theme="3" tint="0.39991454817346722"/>
      </right>
      <top/>
      <bottom/>
      <diagonal/>
    </border>
    <border>
      <left/>
      <right style="thin">
        <color theme="3" tint="0.39991454817346722"/>
      </right>
      <top/>
      <bottom style="thin">
        <color theme="3" tint="0.39982299264503923"/>
      </bottom>
      <diagonal/>
    </border>
    <border>
      <left/>
      <right style="thin">
        <color theme="3" tint="0.39991454817346722"/>
      </right>
      <top style="thin">
        <color theme="4"/>
      </top>
      <bottom style="thin">
        <color theme="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3" tint="0.39991454817346722"/>
      </right>
      <top style="thin">
        <color theme="0"/>
      </top>
      <bottom style="thin">
        <color theme="4"/>
      </bottom>
      <diagonal/>
    </border>
    <border>
      <left/>
      <right style="thin">
        <color theme="3" tint="0.39991454817346722"/>
      </right>
      <top/>
      <bottom style="thin">
        <color theme="3" tint="0.39988402966399123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3" tint="0.3999145481734672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3" tint="0.39991454817346722"/>
      </right>
      <top/>
      <bottom style="thin">
        <color theme="0"/>
      </bottom>
      <diagonal/>
    </border>
    <border>
      <left/>
      <right style="thin">
        <color theme="3" tint="0.39991454817346722"/>
      </right>
      <top/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3" tint="0.3998535111545152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3" tint="0.39988402966399123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3" tint="0.39985351115451523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3" tint="0.3998840296639912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3" tint="0.39991454817346722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/>
      <right style="thin">
        <color theme="3" tint="0.39985351115451523"/>
      </right>
      <top/>
      <bottom/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/>
      <right style="thin">
        <color theme="3" tint="0.39976195562608724"/>
      </right>
      <top style="thin">
        <color theme="3" tint="0.39979247413556324"/>
      </top>
      <bottom/>
      <diagonal/>
    </border>
    <border>
      <left/>
      <right style="thin">
        <color theme="3" tint="0.39976195562608724"/>
      </right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88402966399123"/>
      </right>
      <top/>
      <bottom style="thin">
        <color theme="4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0"/>
      </top>
      <bottom style="thin">
        <color theme="3" tint="0.39991454817346722"/>
      </bottom>
      <diagonal/>
    </border>
    <border>
      <left/>
      <right/>
      <top style="thin">
        <color theme="0"/>
      </top>
      <bottom style="thin">
        <color theme="3" tint="0.39979247413556324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 style="thin">
        <color theme="3" tint="0.39988402966399123"/>
      </right>
      <top/>
      <bottom style="thin">
        <color theme="0"/>
      </bottom>
      <diagonal/>
    </border>
    <border>
      <left/>
      <right style="thin">
        <color theme="3" tint="0.39988402966399123"/>
      </right>
      <top style="thin">
        <color theme="3" tint="0.39982299264503923"/>
      </top>
      <bottom/>
      <diagonal/>
    </border>
    <border>
      <left/>
      <right style="thin">
        <color theme="3" tint="0.39988402966399123"/>
      </right>
      <top style="thin">
        <color theme="3" tint="0.39985351115451523"/>
      </top>
      <bottom/>
      <diagonal/>
    </border>
    <border>
      <left/>
      <right style="thin">
        <color theme="3" tint="0.39988402966399123"/>
      </right>
      <top/>
      <bottom style="thin">
        <color theme="3" tint="0.39985351115451523"/>
      </bottom>
      <diagonal/>
    </border>
    <border>
      <left/>
      <right style="thin">
        <color theme="3" tint="0.39988402966399123"/>
      </right>
      <top/>
      <bottom style="thin">
        <color theme="3" tint="0.39979247413556324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5351115451523"/>
      </bottom>
      <diagonal/>
    </border>
    <border>
      <left/>
      <right/>
      <top style="thin">
        <color theme="0"/>
      </top>
      <bottom style="thin">
        <color theme="3" tint="0.39954832605975527"/>
      </bottom>
      <diagonal/>
    </border>
    <border>
      <left/>
      <right/>
      <top style="thin">
        <color theme="0"/>
      </top>
      <bottom style="thin">
        <color theme="3" tint="0.39951780755027927"/>
      </bottom>
      <diagonal/>
    </border>
    <border>
      <left/>
      <right/>
      <top style="thin">
        <color theme="3" tint="0.39945677053132728"/>
      </top>
      <bottom/>
      <diagonal/>
    </border>
    <border>
      <left/>
      <right/>
      <top/>
      <bottom style="thin">
        <color theme="3" tint="0.39945677053132728"/>
      </bottom>
      <diagonal/>
    </border>
    <border>
      <left/>
      <right style="thin">
        <color theme="3" tint="0.39988402966399123"/>
      </right>
      <top style="thin">
        <color theme="0"/>
      </top>
      <bottom style="thin">
        <color theme="4"/>
      </bottom>
      <diagonal/>
    </border>
    <border>
      <left/>
      <right style="thin">
        <color theme="3" tint="0.39988402966399123"/>
      </right>
      <top/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/>
      <diagonal/>
    </border>
    <border>
      <left/>
      <right style="thin">
        <color theme="3" tint="0.39985351115451523"/>
      </right>
      <top/>
      <bottom style="thin">
        <color theme="4"/>
      </bottom>
      <diagonal/>
    </border>
    <border>
      <left/>
      <right style="thin">
        <color theme="3" tint="0.39985351115451523"/>
      </right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88402966399123"/>
      </right>
      <top style="thin">
        <color theme="4"/>
      </top>
      <bottom style="thin">
        <color theme="4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/>
      <right style="thin">
        <color theme="3" tint="0.39985351115451523"/>
      </right>
      <top/>
      <bottom style="thin">
        <color theme="0"/>
      </bottom>
      <diagonal/>
    </border>
    <border>
      <left/>
      <right style="thin">
        <color theme="3" tint="0.39976195562608724"/>
      </right>
      <top/>
      <bottom style="thin">
        <color theme="3" tint="0.39979247413556324"/>
      </bottom>
      <diagonal/>
    </border>
    <border>
      <left/>
      <right style="thin">
        <color theme="3" tint="0.39976195562608724"/>
      </right>
      <top/>
      <bottom style="thin">
        <color theme="3" tint="0.39988402966399123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3" tint="0.39985351115451523"/>
      </right>
      <top style="thin">
        <color theme="3" tint="0.39988402966399123"/>
      </top>
      <bottom/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Alignment="0" applyProtection="0"/>
    <xf numFmtId="168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1" fillId="0" borderId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Alignment="0" applyProtection="0"/>
    <xf numFmtId="9" fontId="13" fillId="0" borderId="0" applyFont="0" applyFill="0" applyBorder="0" applyAlignment="0" applyProtection="0"/>
  </cellStyleXfs>
  <cellXfs count="651">
    <xf numFmtId="0" fontId="0" fillId="0" borderId="0" xfId="0"/>
    <xf numFmtId="0" fontId="0" fillId="2" borderId="0" xfId="0" applyFill="1"/>
    <xf numFmtId="0" fontId="0" fillId="2" borderId="0" xfId="0" applyFill="1" applyProtection="1">
      <protection locked="0" hidden="1"/>
    </xf>
    <xf numFmtId="0" fontId="5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6" fillId="0" borderId="0" xfId="0" applyFont="1" applyFill="1" applyBorder="1" applyAlignment="1">
      <alignment horizontal="left" vertical="center" wrapText="1" shrinkToFit="1"/>
    </xf>
    <xf numFmtId="0" fontId="7" fillId="0" borderId="0" xfId="0" applyFont="1"/>
    <xf numFmtId="0" fontId="0" fillId="2" borderId="1" xfId="0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/>
    <xf numFmtId="3" fontId="0" fillId="0" borderId="0" xfId="0" applyNumberForma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0" fillId="2" borderId="0" xfId="0" applyNumberFormat="1" applyFill="1" applyAlignment="1" applyProtection="1">
      <alignment horizontal="center" vertical="center"/>
      <protection hidden="1"/>
    </xf>
    <xf numFmtId="0" fontId="0" fillId="0" borderId="0" xfId="0" applyFill="1" applyAlignment="1">
      <alignment horizontal="right"/>
    </xf>
    <xf numFmtId="0" fontId="10" fillId="2" borderId="0" xfId="0" applyFont="1" applyFill="1" applyAlignment="1" applyProtection="1">
      <alignment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/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4" fillId="2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8" fillId="2" borderId="0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3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0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8" fillId="2" borderId="0" xfId="0" applyNumberFormat="1" applyFont="1" applyFill="1" applyBorder="1" applyAlignment="1" applyProtection="1">
      <alignment horizontal="center" vertical="center"/>
      <protection hidden="1"/>
    </xf>
    <xf numFmtId="170" fontId="1" fillId="0" borderId="0" xfId="1" applyNumberFormat="1" applyFont="1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3" fontId="0" fillId="2" borderId="4" xfId="0" applyNumberForma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Protection="1"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3" fontId="3" fillId="4" borderId="0" xfId="0" applyNumberFormat="1" applyFont="1" applyFill="1" applyAlignment="1" applyProtection="1">
      <alignment horizontal="center" vertical="center"/>
      <protection hidden="1"/>
    </xf>
    <xf numFmtId="1" fontId="3" fillId="0" borderId="0" xfId="0" applyNumberFormat="1" applyFont="1" applyFill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/>
      <protection hidden="1"/>
    </xf>
    <xf numFmtId="170" fontId="3" fillId="4" borderId="0" xfId="1" applyNumberFormat="1" applyFont="1" applyFill="1" applyBorder="1" applyAlignment="1" applyProtection="1">
      <alignment horizontal="center" vertical="center"/>
      <protection hidden="1"/>
    </xf>
    <xf numFmtId="0" fontId="3" fillId="4" borderId="4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Alignment="1">
      <alignment vertical="center"/>
    </xf>
    <xf numFmtId="0" fontId="17" fillId="5" borderId="4" xfId="0" applyFont="1" applyFill="1" applyBorder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18" fillId="0" borderId="0" xfId="0" applyFont="1" applyFill="1" applyBorder="1" applyAlignment="1">
      <alignment horizontal="left" vertical="center" wrapText="1" shrinkToFit="1"/>
    </xf>
    <xf numFmtId="1" fontId="3" fillId="4" borderId="0" xfId="1" applyNumberFormat="1" applyFont="1" applyFill="1" applyBorder="1" applyAlignment="1" applyProtection="1">
      <alignment horizontal="center" vertical="center"/>
      <protection hidden="1"/>
    </xf>
    <xf numFmtId="1" fontId="1" fillId="0" borderId="0" xfId="1" applyNumberFormat="1" applyFont="1" applyFill="1" applyBorder="1" applyAlignment="1" applyProtection="1">
      <alignment horizontal="center" vertical="center"/>
      <protection hidden="1"/>
    </xf>
    <xf numFmtId="9" fontId="8" fillId="2" borderId="0" xfId="1" applyFont="1" applyFill="1"/>
    <xf numFmtId="0" fontId="4" fillId="2" borderId="0" xfId="0" applyFont="1" applyFill="1" applyAlignment="1" applyProtection="1">
      <alignment vertical="center"/>
      <protection hidden="1"/>
    </xf>
    <xf numFmtId="0" fontId="3" fillId="6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9" fontId="1" fillId="6" borderId="4" xfId="1" applyFont="1" applyFill="1" applyBorder="1" applyAlignment="1">
      <alignment horizontal="center" vertical="center"/>
    </xf>
    <xf numFmtId="0" fontId="8" fillId="0" borderId="0" xfId="0" applyFont="1" applyFill="1"/>
    <xf numFmtId="0" fontId="0" fillId="5" borderId="0" xfId="0" applyFill="1" applyAlignment="1">
      <alignment vertical="center"/>
    </xf>
    <xf numFmtId="1" fontId="3" fillId="4" borderId="4" xfId="1" applyNumberFormat="1" applyFont="1" applyFill="1" applyBorder="1" applyAlignment="1" applyProtection="1">
      <alignment horizontal="center" vertical="center"/>
      <protection hidden="1"/>
    </xf>
    <xf numFmtId="0" fontId="1" fillId="2" borderId="0" xfId="1" applyNumberFormat="1" applyFont="1" applyFill="1" applyAlignment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>
      <alignment horizontal="left"/>
    </xf>
    <xf numFmtId="0" fontId="0" fillId="2" borderId="6" xfId="0" applyFill="1" applyBorder="1" applyAlignment="1" applyProtection="1">
      <alignment horizontal="center" vertical="center"/>
      <protection hidden="1"/>
    </xf>
    <xf numFmtId="0" fontId="3" fillId="6" borderId="8" xfId="0" applyFont="1" applyFill="1" applyBorder="1" applyAlignment="1" applyProtection="1">
      <alignment vertical="center"/>
      <protection hidden="1"/>
    </xf>
    <xf numFmtId="0" fontId="3" fillId="6" borderId="9" xfId="0" applyFont="1" applyFill="1" applyBorder="1" applyAlignment="1" applyProtection="1">
      <alignment vertical="center"/>
      <protection hidden="1"/>
    </xf>
    <xf numFmtId="3" fontId="3" fillId="6" borderId="9" xfId="0" applyNumberFormat="1" applyFont="1" applyFill="1" applyBorder="1" applyAlignment="1" applyProtection="1">
      <alignment horizontal="center" vertical="center"/>
      <protection hidden="1"/>
    </xf>
    <xf numFmtId="0" fontId="3" fillId="0" borderId="11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0" fillId="2" borderId="11" xfId="0" applyFill="1" applyBorder="1"/>
    <xf numFmtId="0" fontId="3" fillId="4" borderId="0" xfId="0" applyFont="1" applyFill="1" applyBorder="1" applyAlignment="1" applyProtection="1">
      <alignment horizontal="center" vertical="center"/>
      <protection hidden="1"/>
    </xf>
    <xf numFmtId="0" fontId="17" fillId="5" borderId="0" xfId="0" applyFont="1" applyFill="1" applyBorder="1" applyAlignment="1">
      <alignment vertical="center"/>
    </xf>
    <xf numFmtId="3" fontId="0" fillId="0" borderId="12" xfId="0" applyNumberFormat="1" applyFill="1" applyBorder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vertical="center"/>
      <protection hidden="1"/>
    </xf>
    <xf numFmtId="3" fontId="0" fillId="2" borderId="12" xfId="0" applyNumberFormat="1" applyFill="1" applyBorder="1" applyAlignment="1" applyProtection="1">
      <alignment horizontal="center" vertical="center"/>
      <protection hidden="1"/>
    </xf>
    <xf numFmtId="0" fontId="0" fillId="2" borderId="13" xfId="0" applyFill="1" applyBorder="1" applyAlignment="1" applyProtection="1">
      <alignment vertical="center"/>
      <protection hidden="1"/>
    </xf>
    <xf numFmtId="0" fontId="17" fillId="5" borderId="14" xfId="0" applyFont="1" applyFill="1" applyBorder="1" applyAlignment="1">
      <alignment vertical="center"/>
    </xf>
    <xf numFmtId="0" fontId="3" fillId="4" borderId="14" xfId="0" applyFont="1" applyFill="1" applyBorder="1" applyAlignment="1" applyProtection="1">
      <alignment horizontal="center" vertic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0" fontId="3" fillId="0" borderId="17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0" fillId="2" borderId="17" xfId="0" applyFill="1" applyBorder="1" applyAlignment="1" applyProtection="1">
      <alignment vertical="center"/>
      <protection hidden="1"/>
    </xf>
    <xf numFmtId="0" fontId="17" fillId="5" borderId="19" xfId="0" applyFont="1" applyFill="1" applyBorder="1" applyAlignment="1">
      <alignment vertical="center"/>
    </xf>
    <xf numFmtId="0" fontId="3" fillId="4" borderId="19" xfId="0" applyFont="1" applyFill="1" applyBorder="1" applyAlignment="1" applyProtection="1">
      <alignment horizontal="center" vertical="center"/>
      <protection hidden="1"/>
    </xf>
    <xf numFmtId="0" fontId="0" fillId="2" borderId="19" xfId="0" applyFill="1" applyBorder="1" applyAlignment="1" applyProtection="1">
      <alignment horizontal="center" vertical="center"/>
      <protection hidden="1"/>
    </xf>
    <xf numFmtId="0" fontId="3" fillId="6" borderId="20" xfId="0" applyFont="1" applyFill="1" applyBorder="1" applyAlignment="1" applyProtection="1">
      <alignment vertical="center"/>
      <protection hidden="1"/>
    </xf>
    <xf numFmtId="0" fontId="3" fillId="6" borderId="21" xfId="0" applyFont="1" applyFill="1" applyBorder="1" applyAlignment="1" applyProtection="1">
      <alignment vertical="center"/>
      <protection hidden="1"/>
    </xf>
    <xf numFmtId="169" fontId="3" fillId="6" borderId="21" xfId="0" applyNumberFormat="1" applyFont="1" applyFill="1" applyBorder="1" applyAlignment="1" applyProtection="1">
      <alignment horizontal="center" vertical="center"/>
      <protection hidden="1"/>
    </xf>
    <xf numFmtId="0" fontId="3" fillId="0" borderId="22" xfId="0" applyFont="1" applyFill="1" applyBorder="1" applyAlignment="1" applyProtection="1">
      <alignment vertical="center"/>
      <protection hidden="1"/>
    </xf>
    <xf numFmtId="169" fontId="3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/>
    <xf numFmtId="169" fontId="3" fillId="4" borderId="0" xfId="0" applyNumberFormat="1" applyFont="1" applyFill="1" applyBorder="1" applyAlignment="1" applyProtection="1">
      <alignment horizontal="center" vertical="center"/>
      <protection hidden="1"/>
    </xf>
    <xf numFmtId="169" fontId="0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ont="1" applyFill="1" applyBorder="1" applyAlignment="1" applyProtection="1">
      <alignment horizontal="center" vertical="center"/>
      <protection hidden="1"/>
    </xf>
    <xf numFmtId="3" fontId="3" fillId="4" borderId="0" xfId="0" applyNumberFormat="1" applyFont="1" applyFill="1" applyBorder="1" applyAlignment="1" applyProtection="1">
      <alignment horizontal="center" vertical="center"/>
      <protection hidden="1"/>
    </xf>
    <xf numFmtId="3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vertical="center"/>
      <protection hidden="1"/>
    </xf>
    <xf numFmtId="0" fontId="0" fillId="2" borderId="23" xfId="0" applyFill="1" applyBorder="1" applyAlignment="1" applyProtection="1">
      <alignment vertical="center"/>
      <protection hidden="1"/>
    </xf>
    <xf numFmtId="164" fontId="3" fillId="4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4" borderId="4" xfId="0" applyNumberFormat="1" applyFont="1" applyFill="1" applyBorder="1" applyAlignment="1" applyProtection="1">
      <alignment horizontal="center" vertical="center"/>
      <protection hidden="1"/>
    </xf>
    <xf numFmtId="164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6" borderId="24" xfId="0" applyFont="1" applyFill="1" applyBorder="1" applyAlignment="1" applyProtection="1">
      <alignment vertical="center"/>
      <protection hidden="1"/>
    </xf>
    <xf numFmtId="0" fontId="3" fillId="6" borderId="25" xfId="0" applyFont="1" applyFill="1" applyBorder="1" applyAlignment="1" applyProtection="1">
      <alignment vertical="center"/>
      <protection hidden="1"/>
    </xf>
    <xf numFmtId="1" fontId="3" fillId="6" borderId="25" xfId="1" applyNumberFormat="1" applyFont="1" applyFill="1" applyBorder="1" applyAlignment="1">
      <alignment horizontal="center" vertical="center"/>
    </xf>
    <xf numFmtId="1" fontId="1" fillId="6" borderId="25" xfId="1" applyNumberFormat="1" applyFont="1" applyFill="1" applyBorder="1" applyAlignment="1">
      <alignment horizontal="center" vertical="center"/>
    </xf>
    <xf numFmtId="1" fontId="3" fillId="6" borderId="25" xfId="0" applyNumberFormat="1" applyFont="1" applyFill="1" applyBorder="1" applyAlignment="1">
      <alignment horizontal="center" vertical="center"/>
    </xf>
    <xf numFmtId="1" fontId="0" fillId="6" borderId="25" xfId="0" applyNumberFormat="1" applyFont="1" applyFill="1" applyBorder="1" applyAlignment="1">
      <alignment horizontal="center" vertical="center"/>
    </xf>
    <xf numFmtId="0" fontId="0" fillId="6" borderId="25" xfId="0" applyFill="1" applyBorder="1" applyAlignment="1" applyProtection="1">
      <alignment vertical="center"/>
      <protection hidden="1"/>
    </xf>
    <xf numFmtId="0" fontId="17" fillId="6" borderId="25" xfId="0" applyFont="1" applyFill="1" applyBorder="1" applyAlignment="1">
      <alignment vertical="center"/>
    </xf>
    <xf numFmtId="9" fontId="3" fillId="6" borderId="25" xfId="1" applyFont="1" applyFill="1" applyBorder="1" applyAlignment="1">
      <alignment horizontal="center" vertical="center"/>
    </xf>
    <xf numFmtId="9" fontId="1" fillId="6" borderId="25" xfId="1" applyFont="1" applyFill="1" applyBorder="1" applyAlignment="1">
      <alignment horizontal="center" vertical="center"/>
    </xf>
    <xf numFmtId="0" fontId="3" fillId="4" borderId="26" xfId="0" applyFont="1" applyFill="1" applyBorder="1" applyAlignment="1" applyProtection="1">
      <alignment vertical="center"/>
      <protection hidden="1"/>
    </xf>
    <xf numFmtId="0" fontId="3" fillId="4" borderId="26" xfId="0" applyFont="1" applyFill="1" applyBorder="1" applyAlignment="1" applyProtection="1">
      <alignment horizontal="center" vertical="center"/>
      <protection hidden="1"/>
    </xf>
    <xf numFmtId="0" fontId="3" fillId="4" borderId="27" xfId="0" applyFont="1" applyFill="1" applyBorder="1" applyAlignment="1" applyProtection="1">
      <alignment horizontal="center" vertical="center"/>
      <protection hidden="1"/>
    </xf>
    <xf numFmtId="0" fontId="0" fillId="2" borderId="18" xfId="0" applyFill="1" applyBorder="1"/>
    <xf numFmtId="0" fontId="3" fillId="4" borderId="28" xfId="0" applyFont="1" applyFill="1" applyBorder="1" applyAlignment="1" applyProtection="1">
      <alignment vertical="center"/>
      <protection hidden="1"/>
    </xf>
    <xf numFmtId="0" fontId="0" fillId="2" borderId="29" xfId="0" applyFill="1" applyBorder="1" applyAlignment="1" applyProtection="1">
      <alignment vertical="center"/>
      <protection hidden="1"/>
    </xf>
    <xf numFmtId="0" fontId="3" fillId="4" borderId="30" xfId="0" applyFont="1" applyFill="1" applyBorder="1" applyAlignment="1" applyProtection="1">
      <alignment vertical="center"/>
      <protection hidden="1"/>
    </xf>
    <xf numFmtId="0" fontId="3" fillId="4" borderId="31" xfId="0" applyFont="1" applyFill="1" applyBorder="1" applyAlignment="1" applyProtection="1">
      <alignment vertical="center"/>
      <protection hidden="1"/>
    </xf>
    <xf numFmtId="0" fontId="3" fillId="4" borderId="31" xfId="0" applyFont="1" applyFill="1" applyBorder="1" applyAlignment="1" applyProtection="1">
      <alignment horizontal="center" vertical="center"/>
      <protection hidden="1"/>
    </xf>
    <xf numFmtId="0" fontId="0" fillId="2" borderId="29" xfId="0" applyFill="1" applyBorder="1"/>
    <xf numFmtId="0" fontId="3" fillId="4" borderId="32" xfId="0" applyFont="1" applyFill="1" applyBorder="1" applyAlignment="1" applyProtection="1">
      <alignment vertical="center"/>
      <protection hidden="1"/>
    </xf>
    <xf numFmtId="0" fontId="3" fillId="4" borderId="33" xfId="0" applyFont="1" applyFill="1" applyBorder="1" applyAlignment="1" applyProtection="1">
      <alignment vertical="center"/>
      <protection hidden="1"/>
    </xf>
    <xf numFmtId="0" fontId="3" fillId="4" borderId="33" xfId="0" applyFont="1" applyFill="1" applyBorder="1" applyAlignment="1" applyProtection="1">
      <alignment horizontal="center" vertical="center"/>
      <protection hidden="1"/>
    </xf>
    <xf numFmtId="0" fontId="3" fillId="4" borderId="20" xfId="0" applyFont="1" applyFill="1" applyBorder="1" applyAlignment="1" applyProtection="1">
      <alignment vertical="center"/>
      <protection hidden="1"/>
    </xf>
    <xf numFmtId="0" fontId="3" fillId="4" borderId="21" xfId="0" applyFont="1" applyFill="1" applyBorder="1" applyAlignment="1" applyProtection="1">
      <alignment vertical="center"/>
      <protection hidden="1"/>
    </xf>
    <xf numFmtId="169" fontId="3" fillId="4" borderId="21" xfId="0" applyNumberFormat="1" applyFont="1" applyFill="1" applyBorder="1" applyAlignment="1" applyProtection="1">
      <alignment horizontal="center" vertical="center"/>
      <protection hidden="1"/>
    </xf>
    <xf numFmtId="3" fontId="3" fillId="4" borderId="21" xfId="0" applyNumberFormat="1" applyFont="1" applyFill="1" applyBorder="1" applyAlignment="1" applyProtection="1">
      <alignment horizontal="center" vertical="center"/>
      <protection hidden="1"/>
    </xf>
    <xf numFmtId="164" fontId="3" fillId="4" borderId="21" xfId="0" applyNumberFormat="1" applyFon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vertical="center"/>
      <protection hidden="1"/>
    </xf>
    <xf numFmtId="0" fontId="3" fillId="4" borderId="9" xfId="0" applyFont="1" applyFill="1" applyBorder="1" applyAlignment="1" applyProtection="1">
      <alignment horizontal="center" vertical="center"/>
      <protection hidden="1"/>
    </xf>
    <xf numFmtId="0" fontId="3" fillId="4" borderId="10" xfId="0" applyFont="1" applyFill="1" applyBorder="1" applyAlignment="1" applyProtection="1">
      <alignment horizontal="center" vertical="center"/>
      <protection hidden="1"/>
    </xf>
    <xf numFmtId="0" fontId="3" fillId="4" borderId="11" xfId="0" applyFont="1" applyFill="1" applyBorder="1" applyAlignment="1" applyProtection="1">
      <alignment vertical="center"/>
      <protection hidden="1"/>
    </xf>
    <xf numFmtId="3" fontId="3" fillId="4" borderId="0" xfId="0" applyNumberFormat="1" applyFont="1" applyFill="1" applyBorder="1" applyAlignment="1">
      <alignment horizontal="center" vertical="center"/>
    </xf>
    <xf numFmtId="9" fontId="3" fillId="4" borderId="0" xfId="1" applyNumberFormat="1" applyFont="1" applyFill="1" applyBorder="1" applyAlignment="1">
      <alignment horizontal="center" vertical="center"/>
    </xf>
    <xf numFmtId="9" fontId="1" fillId="2" borderId="0" xfId="1" applyFont="1" applyFill="1" applyBorder="1" applyAlignment="1">
      <alignment horizontal="center" vertical="center"/>
    </xf>
    <xf numFmtId="169" fontId="3" fillId="4" borderId="0" xfId="0" applyNumberFormat="1" applyFont="1" applyFill="1" applyBorder="1" applyAlignment="1">
      <alignment horizontal="center" vertical="center"/>
    </xf>
    <xf numFmtId="169" fontId="3" fillId="2" borderId="0" xfId="0" applyNumberFormat="1" applyFont="1" applyFill="1" applyBorder="1" applyAlignment="1">
      <alignment horizontal="center" vertical="center"/>
    </xf>
    <xf numFmtId="1" fontId="3" fillId="4" borderId="0" xfId="0" applyNumberFormat="1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170" fontId="3" fillId="4" borderId="0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34" xfId="0" applyFill="1" applyBorder="1" applyAlignment="1" applyProtection="1">
      <alignment vertical="center"/>
      <protection hidden="1"/>
    </xf>
    <xf numFmtId="0" fontId="0" fillId="2" borderId="35" xfId="0" applyFill="1" applyBorder="1"/>
    <xf numFmtId="0" fontId="3" fillId="4" borderId="36" xfId="0" applyFont="1" applyFill="1" applyBorder="1" applyAlignment="1" applyProtection="1">
      <alignment vertical="center"/>
      <protection hidden="1"/>
    </xf>
    <xf numFmtId="9" fontId="3" fillId="4" borderId="26" xfId="1" applyNumberFormat="1" applyFont="1" applyFill="1" applyBorder="1" applyAlignment="1">
      <alignment horizontal="center" vertical="center"/>
    </xf>
    <xf numFmtId="0" fontId="0" fillId="2" borderId="35" xfId="0" applyFill="1" applyBorder="1" applyAlignment="1" applyProtection="1">
      <alignment vertical="center"/>
      <protection hidden="1"/>
    </xf>
    <xf numFmtId="9" fontId="3" fillId="4" borderId="19" xfId="1" applyNumberFormat="1" applyFont="1" applyFill="1" applyBorder="1" applyAlignment="1">
      <alignment horizontal="center" vertical="center"/>
    </xf>
    <xf numFmtId="9" fontId="1" fillId="2" borderId="19" xfId="1" applyFont="1" applyFill="1" applyBorder="1" applyAlignment="1">
      <alignment horizontal="center" vertical="center"/>
    </xf>
    <xf numFmtId="164" fontId="3" fillId="4" borderId="26" xfId="0" applyNumberFormat="1" applyFont="1" applyFill="1" applyBorder="1" applyAlignment="1" applyProtection="1">
      <alignment horizontal="center" vertical="center"/>
      <protection hidden="1"/>
    </xf>
    <xf numFmtId="164" fontId="3" fillId="4" borderId="19" xfId="0" applyNumberFormat="1" applyFont="1" applyFill="1" applyBorder="1" applyAlignment="1" applyProtection="1">
      <alignment horizontal="center" vertical="center"/>
      <protection hidden="1"/>
    </xf>
    <xf numFmtId="164" fontId="0" fillId="0" borderId="19" xfId="0" applyNumberFormat="1" applyFont="1" applyFill="1" applyBorder="1" applyAlignment="1" applyProtection="1">
      <alignment horizontal="center" vertical="center"/>
      <protection hidden="1"/>
    </xf>
    <xf numFmtId="1" fontId="3" fillId="4" borderId="26" xfId="0" applyNumberFormat="1" applyFont="1" applyFill="1" applyBorder="1" applyAlignment="1" applyProtection="1">
      <alignment horizontal="center" vertical="center"/>
      <protection hidden="1"/>
    </xf>
    <xf numFmtId="1" fontId="3" fillId="4" borderId="19" xfId="0" applyNumberFormat="1" applyFont="1" applyFill="1" applyBorder="1" applyAlignment="1" applyProtection="1">
      <alignment horizontal="center" vertical="center"/>
      <protection hidden="1"/>
    </xf>
    <xf numFmtId="170" fontId="3" fillId="4" borderId="26" xfId="1" applyNumberFormat="1" applyFont="1" applyFill="1" applyBorder="1" applyAlignment="1" applyProtection="1">
      <alignment horizontal="center" vertical="center"/>
      <protection hidden="1"/>
    </xf>
    <xf numFmtId="170" fontId="3" fillId="4" borderId="19" xfId="1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Font="1" applyFill="1" applyBorder="1" applyAlignment="1" applyProtection="1">
      <alignment vertical="center" wrapText="1"/>
      <protection hidden="1"/>
    </xf>
    <xf numFmtId="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9" xfId="1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0" fontId="0" fillId="2" borderId="13" xfId="0" applyFill="1" applyBorder="1"/>
    <xf numFmtId="0" fontId="0" fillId="2" borderId="14" xfId="0" applyFill="1" applyBorder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vertical="center"/>
      <protection hidden="1"/>
    </xf>
    <xf numFmtId="0" fontId="3" fillId="4" borderId="16" xfId="0" applyFont="1" applyFill="1" applyBorder="1" applyAlignment="1" applyProtection="1">
      <alignment vertical="center"/>
      <protection hidden="1"/>
    </xf>
    <xf numFmtId="3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 applyProtection="1">
      <alignment horizontal="center" vertical="center"/>
      <protection hidden="1"/>
    </xf>
    <xf numFmtId="0" fontId="3" fillId="4" borderId="17" xfId="0" applyFont="1" applyFill="1" applyBorder="1" applyAlignment="1" applyProtection="1">
      <alignment vertical="center"/>
      <protection hidden="1"/>
    </xf>
    <xf numFmtId="9" fontId="3" fillId="2" borderId="0" xfId="1" applyFont="1" applyFill="1" applyBorder="1" applyAlignment="1">
      <alignment horizontal="center" vertical="center"/>
    </xf>
    <xf numFmtId="0" fontId="0" fillId="2" borderId="37" xfId="0" applyFill="1" applyBorder="1" applyAlignment="1" applyProtection="1">
      <alignment vertical="center"/>
      <protection hidden="1"/>
    </xf>
    <xf numFmtId="0" fontId="3" fillId="4" borderId="38" xfId="0" applyFont="1" applyFill="1" applyBorder="1" applyAlignment="1" applyProtection="1">
      <alignment vertical="center"/>
      <protection hidden="1"/>
    </xf>
    <xf numFmtId="9" fontId="3" fillId="4" borderId="31" xfId="1" applyNumberFormat="1" applyFont="1" applyFill="1" applyBorder="1" applyAlignment="1">
      <alignment horizontal="center" vertical="center"/>
    </xf>
    <xf numFmtId="0" fontId="0" fillId="2" borderId="39" xfId="0" applyFill="1" applyBorder="1" applyAlignment="1" applyProtection="1">
      <alignment vertical="center"/>
      <protection hidden="1"/>
    </xf>
    <xf numFmtId="0" fontId="0" fillId="2" borderId="40" xfId="0" applyFill="1" applyBorder="1" applyAlignment="1" applyProtection="1">
      <alignment horizontal="left" vertical="center"/>
      <protection hidden="1"/>
    </xf>
    <xf numFmtId="9" fontId="3" fillId="2" borderId="40" xfId="1" applyFont="1" applyFill="1" applyBorder="1" applyAlignment="1">
      <alignment horizontal="center" vertical="center"/>
    </xf>
    <xf numFmtId="9" fontId="1" fillId="2" borderId="40" xfId="1" applyFont="1" applyFill="1" applyBorder="1" applyAlignment="1">
      <alignment horizontal="center" vertical="center"/>
    </xf>
    <xf numFmtId="164" fontId="3" fillId="4" borderId="31" xfId="0" applyNumberFormat="1" applyFont="1" applyFill="1" applyBorder="1" applyAlignment="1" applyProtection="1">
      <alignment horizontal="center" vertical="center"/>
      <protection hidden="1"/>
    </xf>
    <xf numFmtId="164" fontId="3" fillId="4" borderId="40" xfId="0" applyNumberFormat="1" applyFont="1" applyFill="1" applyBorder="1" applyAlignment="1" applyProtection="1">
      <alignment horizontal="center" vertical="center"/>
      <protection hidden="1"/>
    </xf>
    <xf numFmtId="164" fontId="0" fillId="0" borderId="40" xfId="0" applyNumberFormat="1" applyFont="1" applyFill="1" applyBorder="1" applyAlignment="1" applyProtection="1">
      <alignment horizontal="center" vertical="center"/>
      <protection hidden="1"/>
    </xf>
    <xf numFmtId="1" fontId="3" fillId="4" borderId="31" xfId="0" applyNumberFormat="1" applyFont="1" applyFill="1" applyBorder="1" applyAlignment="1" applyProtection="1">
      <alignment horizontal="center" vertical="center"/>
      <protection hidden="1"/>
    </xf>
    <xf numFmtId="1" fontId="3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170" fontId="3" fillId="4" borderId="31" xfId="1" applyNumberFormat="1" applyFont="1" applyFill="1" applyBorder="1" applyAlignment="1" applyProtection="1">
      <alignment horizontal="center" vertical="center"/>
      <protection hidden="1"/>
    </xf>
    <xf numFmtId="170" fontId="3" fillId="4" borderId="40" xfId="1" applyNumberFormat="1" applyFont="1" applyFill="1" applyBorder="1" applyAlignment="1" applyProtection="1">
      <alignment horizontal="center" vertical="center"/>
      <protection hidden="1"/>
    </xf>
    <xf numFmtId="170" fontId="1" fillId="0" borderId="40" xfId="1" applyNumberFormat="1" applyFont="1" applyFill="1" applyBorder="1" applyAlignment="1" applyProtection="1">
      <alignment horizontal="center" vertical="center"/>
      <protection hidden="1"/>
    </xf>
    <xf numFmtId="0" fontId="3" fillId="4" borderId="31" xfId="0" applyFont="1" applyFill="1" applyBorder="1" applyAlignment="1" applyProtection="1">
      <alignment vertical="center" wrapText="1"/>
      <protection hidden="1"/>
    </xf>
    <xf numFmtId="0" fontId="3" fillId="4" borderId="31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0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1" xfId="0" applyFont="1" applyFill="1" applyBorder="1" applyAlignment="1" applyProtection="1">
      <alignment vertical="center"/>
      <protection hidden="1"/>
    </xf>
    <xf numFmtId="0" fontId="0" fillId="0" borderId="42" xfId="0" applyFont="1" applyFill="1" applyBorder="1" applyAlignment="1" applyProtection="1">
      <alignment vertical="center"/>
      <protection hidden="1"/>
    </xf>
    <xf numFmtId="0" fontId="3" fillId="4" borderId="42" xfId="0" applyFont="1" applyFill="1" applyBorder="1" applyAlignment="1" applyProtection="1">
      <alignment horizontal="center" vertical="center"/>
      <protection hidden="1"/>
    </xf>
    <xf numFmtId="0" fontId="0" fillId="0" borderId="42" xfId="0" applyFont="1" applyFill="1" applyBorder="1" applyAlignment="1" applyProtection="1">
      <alignment horizontal="center" vertical="center"/>
      <protection hidden="1"/>
    </xf>
    <xf numFmtId="0" fontId="0" fillId="0" borderId="43" xfId="0" applyFont="1" applyFill="1" applyBorder="1" applyAlignment="1" applyProtection="1">
      <alignment vertical="center"/>
      <protection hidden="1"/>
    </xf>
    <xf numFmtId="0" fontId="0" fillId="0" borderId="44" xfId="0" applyFont="1" applyFill="1" applyBorder="1" applyAlignment="1" applyProtection="1">
      <alignment vertical="center"/>
      <protection hidden="1"/>
    </xf>
    <xf numFmtId="1" fontId="3" fillId="4" borderId="44" xfId="0" applyNumberFormat="1" applyFont="1" applyFill="1" applyBorder="1" applyAlignment="1" applyProtection="1">
      <alignment horizontal="center" vertical="center"/>
      <protection hidden="1"/>
    </xf>
    <xf numFmtId="0" fontId="0" fillId="0" borderId="44" xfId="0" applyFont="1" applyFill="1" applyBorder="1" applyAlignment="1" applyProtection="1">
      <alignment horizontal="center" vertical="center"/>
      <protection hidden="1"/>
    </xf>
    <xf numFmtId="9" fontId="3" fillId="4" borderId="44" xfId="1" applyNumberFormat="1" applyFont="1" applyFill="1" applyBorder="1" applyAlignment="1">
      <alignment horizontal="center" vertical="center"/>
    </xf>
    <xf numFmtId="9" fontId="1" fillId="0" borderId="44" xfId="1" applyNumberFormat="1" applyFont="1" applyFill="1" applyBorder="1" applyAlignment="1">
      <alignment horizontal="center" vertical="center"/>
    </xf>
    <xf numFmtId="169" fontId="3" fillId="4" borderId="44" xfId="0" applyNumberFormat="1" applyFont="1" applyFill="1" applyBorder="1" applyAlignment="1">
      <alignment horizontal="center" vertical="center"/>
    </xf>
    <xf numFmtId="169" fontId="0" fillId="0" borderId="44" xfId="0" applyNumberFormat="1" applyFont="1" applyFill="1" applyBorder="1" applyAlignment="1">
      <alignment horizontal="center" vertical="center"/>
    </xf>
    <xf numFmtId="164" fontId="3" fillId="4" borderId="44" xfId="0" applyNumberFormat="1" applyFont="1" applyFill="1" applyBorder="1" applyAlignment="1" applyProtection="1">
      <alignment horizontal="center" vertical="center"/>
      <protection hidden="1"/>
    </xf>
    <xf numFmtId="164" fontId="0" fillId="0" borderId="44" xfId="0" applyNumberFormat="1" applyFont="1" applyFill="1" applyBorder="1" applyAlignment="1" applyProtection="1">
      <alignment horizontal="center" vertical="center"/>
      <protection hidden="1"/>
    </xf>
    <xf numFmtId="0" fontId="3" fillId="4" borderId="44" xfId="0" applyFont="1" applyFill="1" applyBorder="1" applyAlignment="1" applyProtection="1">
      <alignment horizontal="center" vertical="center"/>
      <protection hidden="1"/>
    </xf>
    <xf numFmtId="1" fontId="0" fillId="0" borderId="44" xfId="0" applyNumberFormat="1" applyFont="1" applyFill="1" applyBorder="1" applyAlignment="1" applyProtection="1">
      <alignment horizontal="center" vertical="center"/>
      <protection hidden="1"/>
    </xf>
    <xf numFmtId="0" fontId="0" fillId="0" borderId="44" xfId="0" applyFont="1" applyFill="1" applyBorder="1" applyAlignment="1" applyProtection="1">
      <alignment vertical="center" wrapText="1"/>
      <protection hidden="1"/>
    </xf>
    <xf numFmtId="170" fontId="3" fillId="4" borderId="44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44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44" xfId="1" applyNumberFormat="1" applyFont="1" applyFill="1" applyBorder="1" applyAlignment="1" applyProtection="1">
      <alignment horizontal="center" vertical="center"/>
      <protection hidden="1"/>
    </xf>
    <xf numFmtId="170" fontId="1" fillId="0" borderId="44" xfId="1" applyNumberFormat="1" applyFont="1" applyFill="1" applyBorder="1" applyAlignment="1" applyProtection="1">
      <alignment horizontal="center" vertical="center"/>
      <protection hidden="1"/>
    </xf>
    <xf numFmtId="0" fontId="1" fillId="0" borderId="44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45" xfId="0" applyFont="1" applyFill="1" applyBorder="1" applyAlignment="1" applyProtection="1">
      <alignment vertical="center"/>
      <protection hidden="1"/>
    </xf>
    <xf numFmtId="0" fontId="0" fillId="0" borderId="46" xfId="0" applyFont="1" applyFill="1" applyBorder="1" applyAlignment="1" applyProtection="1">
      <alignment vertical="center" wrapText="1"/>
      <protection hidden="1"/>
    </xf>
    <xf numFmtId="0" fontId="3" fillId="4" borderId="46" xfId="0" applyFont="1" applyFill="1" applyBorder="1" applyAlignment="1" applyProtection="1">
      <alignment horizontal="center" vertical="center"/>
      <protection hidden="1"/>
    </xf>
    <xf numFmtId="0" fontId="1" fillId="0" borderId="46" xfId="1" applyNumberFormat="1" applyFont="1" applyFill="1" applyBorder="1" applyAlignment="1" applyProtection="1">
      <alignment horizontal="center" vertical="center" wrapText="1"/>
      <protection hidden="1"/>
    </xf>
    <xf numFmtId="3" fontId="3" fillId="4" borderId="9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3" fontId="3" fillId="4" borderId="19" xfId="0" applyNumberFormat="1" applyFont="1" applyFill="1" applyBorder="1" applyAlignment="1">
      <alignment horizontal="center" vertical="center"/>
    </xf>
    <xf numFmtId="0" fontId="0" fillId="2" borderId="19" xfId="0" applyNumberFormat="1" applyFill="1" applyBorder="1" applyAlignment="1" applyProtection="1">
      <alignment horizontal="center" vertical="center"/>
      <protection hidden="1"/>
    </xf>
    <xf numFmtId="0" fontId="3" fillId="4" borderId="8" xfId="0" applyFont="1" applyFill="1" applyBorder="1" applyAlignment="1">
      <alignment vertical="center"/>
    </xf>
    <xf numFmtId="3" fontId="3" fillId="4" borderId="9" xfId="0" applyNumberFormat="1" applyFont="1" applyFill="1" applyBorder="1" applyAlignment="1" applyProtection="1">
      <alignment horizontal="center" vertical="center"/>
      <protection hidden="1"/>
    </xf>
    <xf numFmtId="1" fontId="3" fillId="4" borderId="48" xfId="0" applyNumberFormat="1" applyFont="1" applyFill="1" applyBorder="1" applyAlignment="1">
      <alignment horizontal="center" vertical="center"/>
    </xf>
    <xf numFmtId="9" fontId="3" fillId="4" borderId="48" xfId="1" applyFont="1" applyFill="1" applyBorder="1" applyAlignment="1" applyProtection="1">
      <alignment horizontal="center" vertical="center"/>
      <protection hidden="1"/>
    </xf>
    <xf numFmtId="170" fontId="3" fillId="4" borderId="48" xfId="1" applyNumberFormat="1" applyFont="1" applyFill="1" applyBorder="1" applyAlignment="1">
      <alignment horizontal="center" vertical="center"/>
    </xf>
    <xf numFmtId="169" fontId="3" fillId="4" borderId="48" xfId="0" applyNumberFormat="1" applyFont="1" applyFill="1" applyBorder="1" applyAlignment="1">
      <alignment horizontal="center" vertical="center"/>
    </xf>
    <xf numFmtId="164" fontId="3" fillId="4" borderId="48" xfId="0" applyNumberFormat="1" applyFont="1" applyFill="1" applyBorder="1" applyAlignment="1">
      <alignment horizontal="center" vertical="center"/>
    </xf>
    <xf numFmtId="9" fontId="3" fillId="4" borderId="48" xfId="1" applyFont="1" applyFill="1" applyBorder="1" applyAlignment="1">
      <alignment horizontal="center" vertical="center"/>
    </xf>
    <xf numFmtId="9" fontId="9" fillId="4" borderId="48" xfId="1" applyFont="1" applyFill="1" applyBorder="1" applyAlignment="1" applyProtection="1">
      <alignment horizontal="center" vertical="center"/>
      <protection hidden="1"/>
    </xf>
    <xf numFmtId="164" fontId="9" fillId="4" borderId="48" xfId="0" applyNumberFormat="1" applyFont="1" applyFill="1" applyBorder="1" applyAlignment="1" applyProtection="1">
      <alignment horizontal="center" vertical="center"/>
      <protection hidden="1"/>
    </xf>
    <xf numFmtId="170" fontId="9" fillId="4" borderId="49" xfId="1" applyNumberFormat="1" applyFont="1" applyFill="1" applyBorder="1" applyAlignment="1" applyProtection="1">
      <alignment horizontal="center" vertical="center"/>
      <protection hidden="1"/>
    </xf>
    <xf numFmtId="0" fontId="1" fillId="2" borderId="0" xfId="1" applyNumberFormat="1" applyFont="1" applyFill="1" applyBorder="1" applyAlignment="1">
      <alignment horizontal="center" vertical="center"/>
    </xf>
    <xf numFmtId="0" fontId="1" fillId="2" borderId="14" xfId="1" applyNumberFormat="1" applyFont="1" applyFill="1" applyBorder="1" applyAlignment="1">
      <alignment horizontal="center" vertical="center"/>
    </xf>
    <xf numFmtId="0" fontId="3" fillId="4" borderId="24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vertical="center"/>
      <protection hidden="1"/>
    </xf>
    <xf numFmtId="0" fontId="3" fillId="4" borderId="25" xfId="0" applyFont="1" applyFill="1" applyBorder="1" applyAlignment="1" applyProtection="1">
      <alignment horizontal="center" vertical="center"/>
      <protection hidden="1"/>
    </xf>
    <xf numFmtId="0" fontId="3" fillId="4" borderId="25" xfId="0" applyNumberFormat="1" applyFont="1" applyFill="1" applyBorder="1" applyAlignment="1">
      <alignment horizontal="center" vertical="center"/>
    </xf>
    <xf numFmtId="0" fontId="3" fillId="4" borderId="25" xfId="0" applyNumberFormat="1" applyFont="1" applyFill="1" applyBorder="1" applyAlignment="1" applyProtection="1">
      <alignment horizontal="center" vertical="center"/>
      <protection hidden="1"/>
    </xf>
    <xf numFmtId="170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5" xfId="0" applyFont="1" applyFill="1" applyBorder="1" applyAlignment="1" applyProtection="1">
      <alignment vertical="center" wrapText="1"/>
      <protection hidden="1"/>
    </xf>
    <xf numFmtId="170" fontId="3" fillId="4" borderId="25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25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2" fillId="3" borderId="50" xfId="0" applyFont="1" applyFill="1" applyBorder="1" applyAlignment="1" applyProtection="1">
      <alignment horizontal="center" vertical="center" wrapText="1"/>
      <protection hidden="1"/>
    </xf>
    <xf numFmtId="0" fontId="0" fillId="2" borderId="52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19" xfId="0" applyFill="1" applyBorder="1"/>
    <xf numFmtId="0" fontId="19" fillId="2" borderId="0" xfId="0" applyFont="1" applyFill="1"/>
    <xf numFmtId="0" fontId="19" fillId="2" borderId="0" xfId="0" applyFont="1" applyFill="1" applyProtection="1">
      <protection hidden="1"/>
    </xf>
    <xf numFmtId="1" fontId="19" fillId="2" borderId="0" xfId="0" applyNumberFormat="1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19" fillId="2" borderId="0" xfId="0" applyFont="1" applyFill="1" applyAlignment="1">
      <alignment horizontal="center"/>
    </xf>
    <xf numFmtId="170" fontId="1" fillId="2" borderId="0" xfId="1" applyNumberFormat="1" applyFont="1" applyFill="1" applyBorder="1" applyAlignment="1">
      <alignment horizontal="center" vertical="center"/>
    </xf>
    <xf numFmtId="170" fontId="3" fillId="4" borderId="16" xfId="1" applyNumberFormat="1" applyFont="1" applyFill="1" applyBorder="1" applyAlignment="1" applyProtection="1">
      <alignment horizontal="center" vertical="center"/>
      <protection hidden="1"/>
    </xf>
    <xf numFmtId="0" fontId="3" fillId="4" borderId="53" xfId="0" applyFont="1" applyFill="1" applyBorder="1" applyAlignment="1" applyProtection="1">
      <alignment vertical="center"/>
      <protection hidden="1"/>
    </xf>
    <xf numFmtId="170" fontId="1" fillId="2" borderId="19" xfId="1" applyNumberFormat="1" applyFont="1" applyFill="1" applyBorder="1" applyAlignment="1">
      <alignment horizontal="center" vertical="center"/>
    </xf>
    <xf numFmtId="0" fontId="0" fillId="2" borderId="54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8" fillId="0" borderId="0" xfId="0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center" vertical="center"/>
      <protection hidden="1"/>
    </xf>
    <xf numFmtId="0" fontId="8" fillId="5" borderId="0" xfId="0" applyFont="1" applyFill="1" applyAlignment="1">
      <alignment vertical="center"/>
    </xf>
    <xf numFmtId="0" fontId="0" fillId="2" borderId="0" xfId="0" applyFill="1" applyBorder="1" applyAlignment="1" applyProtection="1">
      <alignment vertical="center"/>
      <protection hidden="1"/>
    </xf>
    <xf numFmtId="0" fontId="0" fillId="2" borderId="55" xfId="0" applyFill="1" applyBorder="1" applyAlignment="1" applyProtection="1">
      <alignment vertical="center"/>
      <protection hidden="1"/>
    </xf>
    <xf numFmtId="0" fontId="0" fillId="2" borderId="56" xfId="0" applyFill="1" applyBorder="1" applyAlignment="1" applyProtection="1">
      <alignment vertical="center"/>
      <protection hidden="1"/>
    </xf>
    <xf numFmtId="0" fontId="0" fillId="2" borderId="4" xfId="0" applyFill="1" applyBorder="1" applyAlignment="1" applyProtection="1">
      <alignment vertical="center"/>
      <protection hidden="1"/>
    </xf>
    <xf numFmtId="169" fontId="0" fillId="0" borderId="4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vertical="center"/>
      <protection hidden="1"/>
    </xf>
    <xf numFmtId="0" fontId="3" fillId="0" borderId="23" xfId="0" applyFont="1" applyFill="1" applyBorder="1" applyAlignment="1" applyProtection="1">
      <alignment vertical="center"/>
      <protection hidden="1"/>
    </xf>
    <xf numFmtId="0" fontId="0" fillId="0" borderId="21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4" xfId="0" applyFont="1" applyFill="1" applyBorder="1" applyAlignment="1" applyProtection="1">
      <alignment vertical="center"/>
      <protection hidden="1"/>
    </xf>
    <xf numFmtId="0" fontId="0" fillId="0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3" fontId="3" fillId="4" borderId="33" xfId="0" applyNumberFormat="1" applyFont="1" applyFill="1" applyBorder="1" applyAlignment="1" applyProtection="1">
      <alignment horizontal="center" vertical="center"/>
      <protection hidden="1"/>
    </xf>
    <xf numFmtId="170" fontId="8" fillId="2" borderId="0" xfId="1" applyNumberFormat="1" applyFont="1" applyFill="1" applyProtection="1">
      <protection hidden="1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Alignment="1" applyProtection="1">
      <alignment horizontal="center"/>
      <protection hidden="1"/>
    </xf>
    <xf numFmtId="170" fontId="8" fillId="2" borderId="0" xfId="1" applyNumberFormat="1" applyFont="1" applyFill="1" applyAlignment="1" applyProtection="1">
      <alignment horizontal="center"/>
      <protection hidden="1"/>
    </xf>
    <xf numFmtId="170" fontId="0" fillId="2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20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Protection="1">
      <protection hidden="1"/>
    </xf>
    <xf numFmtId="1" fontId="19" fillId="0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Protection="1">
      <protection hidden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1" fontId="19" fillId="2" borderId="0" xfId="0" applyNumberFormat="1" applyFont="1" applyFill="1" applyAlignment="1">
      <alignment horizontal="center" vertical="center"/>
    </xf>
    <xf numFmtId="0" fontId="0" fillId="2" borderId="19" xfId="1" applyNumberFormat="1" applyFont="1" applyFill="1" applyBorder="1" applyAlignment="1" applyProtection="1">
      <alignment horizontal="center" vertical="center"/>
      <protection hidden="1"/>
    </xf>
    <xf numFmtId="0" fontId="0" fillId="2" borderId="40" xfId="1" applyNumberFormat="1" applyFont="1" applyFill="1" applyBorder="1" applyAlignment="1" applyProtection="1">
      <alignment horizontal="center" vertical="center"/>
      <protection hidden="1"/>
    </xf>
    <xf numFmtId="1" fontId="0" fillId="4" borderId="48" xfId="0" applyNumberFormat="1" applyFont="1" applyFill="1" applyBorder="1" applyAlignment="1">
      <alignment horizontal="center" vertical="center"/>
    </xf>
    <xf numFmtId="1" fontId="0" fillId="4" borderId="58" xfId="0" applyNumberFormat="1" applyFont="1" applyFill="1" applyBorder="1" applyAlignment="1">
      <alignment horizontal="center" vertical="center"/>
    </xf>
    <xf numFmtId="9" fontId="1" fillId="4" borderId="48" xfId="1" applyFont="1" applyFill="1" applyBorder="1" applyAlignment="1" applyProtection="1">
      <alignment horizontal="center" vertical="center"/>
      <protection hidden="1"/>
    </xf>
    <xf numFmtId="9" fontId="1" fillId="4" borderId="59" xfId="1" applyFont="1" applyFill="1" applyBorder="1" applyAlignment="1" applyProtection="1">
      <alignment horizontal="center" vertical="center"/>
      <protection hidden="1"/>
    </xf>
    <xf numFmtId="9" fontId="1" fillId="4" borderId="60" xfId="1" applyFont="1" applyFill="1" applyBorder="1" applyAlignment="1" applyProtection="1">
      <alignment horizontal="center" vertical="center"/>
      <protection hidden="1"/>
    </xf>
    <xf numFmtId="170" fontId="1" fillId="4" borderId="48" xfId="1" applyNumberFormat="1" applyFont="1" applyFill="1" applyBorder="1" applyAlignment="1">
      <alignment horizontal="center" vertical="center"/>
    </xf>
    <xf numFmtId="170" fontId="1" fillId="4" borderId="60" xfId="1" applyNumberFormat="1" applyFont="1" applyFill="1" applyBorder="1" applyAlignment="1">
      <alignment horizontal="center" vertical="center"/>
    </xf>
    <xf numFmtId="169" fontId="0" fillId="4" borderId="48" xfId="0" applyNumberFormat="1" applyFill="1" applyBorder="1" applyAlignment="1" applyProtection="1">
      <alignment horizontal="center" vertical="center"/>
      <protection hidden="1"/>
    </xf>
    <xf numFmtId="164" fontId="8" fillId="4" borderId="48" xfId="0" applyNumberFormat="1" applyFont="1" applyFill="1" applyBorder="1" applyAlignment="1" applyProtection="1">
      <alignment horizontal="center" vertical="center"/>
      <protection hidden="1"/>
    </xf>
    <xf numFmtId="164" fontId="0" fillId="4" borderId="48" xfId="0" applyNumberFormat="1" applyFont="1" applyFill="1" applyBorder="1" applyAlignment="1">
      <alignment horizontal="center" vertical="center"/>
    </xf>
    <xf numFmtId="164" fontId="0" fillId="4" borderId="60" xfId="0" applyNumberFormat="1" applyFont="1" applyFill="1" applyBorder="1" applyAlignment="1">
      <alignment horizontal="center" vertical="center"/>
    </xf>
    <xf numFmtId="9" fontId="1" fillId="4" borderId="48" xfId="1" applyFont="1" applyFill="1" applyBorder="1" applyAlignment="1">
      <alignment horizontal="center" vertical="center"/>
    </xf>
    <xf numFmtId="9" fontId="1" fillId="4" borderId="60" xfId="1" applyFont="1" applyFill="1" applyBorder="1" applyAlignment="1">
      <alignment horizontal="center" vertical="center"/>
    </xf>
    <xf numFmtId="9" fontId="0" fillId="4" borderId="48" xfId="1" applyFont="1" applyFill="1" applyBorder="1" applyAlignment="1" applyProtection="1">
      <alignment horizontal="center" vertical="center"/>
      <protection hidden="1"/>
    </xf>
    <xf numFmtId="9" fontId="0" fillId="4" borderId="48" xfId="1" applyFont="1" applyFill="1" applyBorder="1" applyAlignment="1">
      <alignment horizontal="center" vertical="center"/>
    </xf>
    <xf numFmtId="9" fontId="0" fillId="4" borderId="60" xfId="1" applyFont="1" applyFill="1" applyBorder="1" applyAlignment="1">
      <alignment horizontal="center" vertical="center"/>
    </xf>
    <xf numFmtId="164" fontId="8" fillId="4" borderId="61" xfId="0" applyNumberFormat="1" applyFont="1" applyFill="1" applyBorder="1" applyAlignment="1" applyProtection="1">
      <alignment horizontal="center" vertical="center"/>
      <protection hidden="1"/>
    </xf>
    <xf numFmtId="9" fontId="8" fillId="4" borderId="48" xfId="1" applyFont="1" applyFill="1" applyBorder="1" applyAlignment="1" applyProtection="1">
      <alignment horizontal="center" vertical="center"/>
      <protection hidden="1"/>
    </xf>
    <xf numFmtId="9" fontId="8" fillId="4" borderId="62" xfId="1" applyFont="1" applyFill="1" applyBorder="1" applyAlignment="1" applyProtection="1">
      <alignment horizontal="center" vertical="center"/>
      <protection hidden="1"/>
    </xf>
    <xf numFmtId="170" fontId="8" fillId="4" borderId="49" xfId="1" applyNumberFormat="1" applyFont="1" applyFill="1" applyBorder="1" applyAlignment="1" applyProtection="1">
      <alignment horizontal="center" vertical="center"/>
      <protection hidden="1"/>
    </xf>
    <xf numFmtId="170" fontId="8" fillId="4" borderId="63" xfId="1" applyNumberFormat="1" applyFont="1" applyFill="1" applyBorder="1" applyAlignment="1" applyProtection="1">
      <alignment horizontal="center" vertical="center"/>
      <protection hidden="1"/>
    </xf>
    <xf numFmtId="0" fontId="3" fillId="4" borderId="47" xfId="0" applyFont="1" applyFill="1" applyBorder="1" applyAlignment="1">
      <alignment vertical="center"/>
    </xf>
    <xf numFmtId="3" fontId="3" fillId="4" borderId="57" xfId="0" applyNumberFormat="1" applyFont="1" applyFill="1" applyBorder="1" applyAlignment="1" applyProtection="1">
      <alignment horizontal="center" vertical="center"/>
      <protection hidden="1"/>
    </xf>
    <xf numFmtId="170" fontId="0" fillId="4" borderId="60" xfId="1" applyNumberFormat="1" applyFont="1" applyFill="1" applyBorder="1" applyAlignment="1" applyProtection="1">
      <alignment horizontal="center" vertical="center"/>
      <protection hidden="1"/>
    </xf>
    <xf numFmtId="3" fontId="0" fillId="2" borderId="64" xfId="0" applyNumberFormat="1" applyFill="1" applyBorder="1" applyAlignment="1" applyProtection="1">
      <alignment horizontal="center" vertical="center"/>
      <protection hidden="1"/>
    </xf>
    <xf numFmtId="3" fontId="0" fillId="0" borderId="0" xfId="0" applyNumberFormat="1" applyFill="1" applyBorder="1" applyAlignment="1" applyProtection="1">
      <alignment horizontal="center" vertical="center"/>
      <protection hidden="1"/>
    </xf>
    <xf numFmtId="3" fontId="0" fillId="0" borderId="19" xfId="0" applyNumberFormat="1" applyFill="1" applyBorder="1" applyAlignment="1" applyProtection="1">
      <alignment horizontal="center" vertical="center"/>
      <protection hidden="1"/>
    </xf>
    <xf numFmtId="0" fontId="0" fillId="2" borderId="65" xfId="0" applyFill="1" applyBorder="1" applyAlignment="1" applyProtection="1">
      <alignment vertical="center"/>
      <protection hidden="1"/>
    </xf>
    <xf numFmtId="3" fontId="0" fillId="2" borderId="54" xfId="0" applyNumberFormat="1" applyFill="1" applyBorder="1" applyAlignment="1" applyProtection="1">
      <alignment horizontal="center" vertical="center"/>
      <protection hidden="1"/>
    </xf>
    <xf numFmtId="0" fontId="3" fillId="6" borderId="38" xfId="0" applyFont="1" applyFill="1" applyBorder="1" applyAlignment="1" applyProtection="1">
      <alignment vertical="center"/>
      <protection hidden="1"/>
    </xf>
    <xf numFmtId="0" fontId="3" fillId="6" borderId="31" xfId="0" applyFont="1" applyFill="1" applyBorder="1" applyAlignment="1" applyProtection="1">
      <alignment vertical="center"/>
      <protection hidden="1"/>
    </xf>
    <xf numFmtId="3" fontId="3" fillId="6" borderId="31" xfId="0" applyNumberFormat="1" applyFont="1" applyFill="1" applyBorder="1" applyAlignment="1" applyProtection="1">
      <alignment horizontal="center" vertical="center"/>
      <protection hidden="1"/>
    </xf>
    <xf numFmtId="0" fontId="0" fillId="2" borderId="66" xfId="0" applyFill="1" applyBorder="1" applyAlignment="1" applyProtection="1">
      <alignment vertical="center"/>
      <protection hidden="1"/>
    </xf>
    <xf numFmtId="0" fontId="17" fillId="5" borderId="40" xfId="0" applyFont="1" applyFill="1" applyBorder="1" applyAlignment="1">
      <alignment vertical="center"/>
    </xf>
    <xf numFmtId="3" fontId="0" fillId="2" borderId="40" xfId="0" applyNumberForma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vertical="center"/>
    </xf>
    <xf numFmtId="1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9" fillId="4" borderId="47" xfId="0" applyFont="1" applyFill="1" applyBorder="1" applyAlignment="1" applyProtection="1">
      <alignment horizontal="left" vertical="center"/>
      <protection hidden="1"/>
    </xf>
    <xf numFmtId="0" fontId="9" fillId="4" borderId="67" xfId="0" applyFont="1" applyFill="1" applyBorder="1" applyAlignment="1" applyProtection="1">
      <alignment horizontal="left" vertical="center"/>
      <protection hidden="1"/>
    </xf>
    <xf numFmtId="3" fontId="0" fillId="2" borderId="19" xfId="0" applyNumberFormat="1" applyFill="1" applyBorder="1" applyAlignment="1" applyProtection="1">
      <alignment horizontal="center" vertical="center"/>
      <protection hidden="1"/>
    </xf>
    <xf numFmtId="3" fontId="0" fillId="0" borderId="14" xfId="0" applyNumberFormat="1" applyFill="1" applyBorder="1" applyAlignment="1" applyProtection="1">
      <alignment horizontal="center" vertical="center"/>
      <protection hidden="1"/>
    </xf>
    <xf numFmtId="169" fontId="3" fillId="4" borderId="31" xfId="0" applyNumberFormat="1" applyFont="1" applyFill="1" applyBorder="1" applyAlignment="1">
      <alignment horizontal="center" vertical="center"/>
    </xf>
    <xf numFmtId="169" fontId="3" fillId="2" borderId="54" xfId="0" applyNumberFormat="1" applyFont="1" applyFill="1" applyBorder="1" applyAlignment="1">
      <alignment horizontal="center" vertical="center"/>
    </xf>
    <xf numFmtId="164" fontId="3" fillId="4" borderId="33" xfId="0" applyNumberFormat="1" applyFont="1" applyFill="1" applyBorder="1" applyAlignment="1" applyProtection="1">
      <alignment horizontal="center" vertical="center"/>
      <protection hidden="1"/>
    </xf>
    <xf numFmtId="164" fontId="0" fillId="0" borderId="68" xfId="0" applyNumberFormat="1" applyFont="1" applyFill="1" applyBorder="1" applyAlignment="1" applyProtection="1">
      <alignment horizontal="center" vertical="center"/>
      <protection hidden="1"/>
    </xf>
    <xf numFmtId="164" fontId="3" fillId="4" borderId="69" xfId="0" applyNumberFormat="1" applyFont="1" applyFill="1" applyBorder="1" applyAlignment="1" applyProtection="1">
      <alignment horizontal="center" vertical="center"/>
      <protection hidden="1"/>
    </xf>
    <xf numFmtId="164" fontId="0" fillId="0" borderId="70" xfId="0" applyNumberFormat="1" applyFont="1" applyFill="1" applyBorder="1" applyAlignment="1" applyProtection="1">
      <alignment horizontal="center" vertical="center"/>
      <protection hidden="1"/>
    </xf>
    <xf numFmtId="1" fontId="3" fillId="4" borderId="71" xfId="0" applyNumberFormat="1" applyFont="1" applyFill="1" applyBorder="1" applyAlignment="1" applyProtection="1">
      <alignment horizontal="center" vertical="center"/>
      <protection hidden="1"/>
    </xf>
    <xf numFmtId="3" fontId="0" fillId="2" borderId="72" xfId="0" applyNumberFormat="1" applyFill="1" applyBorder="1" applyAlignment="1" applyProtection="1">
      <alignment horizontal="center" vertical="center"/>
      <protection hidden="1"/>
    </xf>
    <xf numFmtId="170" fontId="3" fillId="4" borderId="73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74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5" xfId="1" applyNumberFormat="1" applyFont="1" applyFill="1" applyBorder="1" applyAlignment="1" applyProtection="1">
      <alignment horizontal="center" vertical="center"/>
      <protection hidden="1"/>
    </xf>
    <xf numFmtId="170" fontId="1" fillId="0" borderId="76" xfId="1" applyNumberFormat="1" applyFont="1" applyFill="1" applyBorder="1" applyAlignment="1" applyProtection="1">
      <alignment horizontal="center" vertical="center"/>
      <protection hidden="1"/>
    </xf>
    <xf numFmtId="1" fontId="3" fillId="4" borderId="77" xfId="1" applyNumberFormat="1" applyFont="1" applyFill="1" applyBorder="1" applyAlignment="1" applyProtection="1">
      <alignment horizontal="center" vertical="center"/>
      <protection hidden="1"/>
    </xf>
    <xf numFmtId="1" fontId="1" fillId="0" borderId="78" xfId="1" applyNumberFormat="1" applyFont="1" applyFill="1" applyBorder="1" applyAlignment="1" applyProtection="1">
      <alignment horizontal="center" vertical="center"/>
      <protection hidden="1"/>
    </xf>
    <xf numFmtId="170" fontId="3" fillId="4" borderId="79" xfId="1" applyNumberFormat="1" applyFont="1" applyFill="1" applyBorder="1" applyAlignment="1" applyProtection="1">
      <alignment horizontal="center" vertical="center"/>
      <protection hidden="1"/>
    </xf>
    <xf numFmtId="170" fontId="1" fillId="0" borderId="80" xfId="1" applyNumberFormat="1" applyFont="1" applyFill="1" applyBorder="1" applyAlignment="1" applyProtection="1">
      <alignment horizontal="center" vertical="center"/>
      <protection hidden="1"/>
    </xf>
    <xf numFmtId="0" fontId="3" fillId="4" borderId="81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2" xfId="0" applyNumberFormat="1" applyFill="1" applyBorder="1" applyAlignment="1" applyProtection="1">
      <alignment horizontal="center" vertical="center"/>
      <protection hidden="1"/>
    </xf>
    <xf numFmtId="0" fontId="3" fillId="4" borderId="83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4" xfId="0" applyNumberFormat="1" applyFill="1" applyBorder="1" applyAlignment="1" applyProtection="1">
      <alignment horizontal="center" vertical="center"/>
      <protection hidden="1"/>
    </xf>
    <xf numFmtId="0" fontId="3" fillId="4" borderId="85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6" xfId="0" applyNumberFormat="1" applyFill="1" applyBorder="1" applyAlignment="1" applyProtection="1">
      <alignment horizontal="center" vertical="center"/>
      <protection hidden="1"/>
    </xf>
    <xf numFmtId="0" fontId="3" fillId="4" borderId="87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88" xfId="0" applyNumberFormat="1" applyFill="1" applyBorder="1" applyAlignment="1" applyProtection="1">
      <alignment horizontal="center" vertical="center"/>
      <protection hidden="1"/>
    </xf>
    <xf numFmtId="0" fontId="3" fillId="4" borderId="89" xfId="1" applyNumberFormat="1" applyFont="1" applyFill="1" applyBorder="1" applyAlignment="1" applyProtection="1">
      <alignment horizontal="center" vertical="center" wrapText="1"/>
      <protection hidden="1"/>
    </xf>
    <xf numFmtId="9" fontId="1" fillId="2" borderId="12" xfId="1" applyFont="1" applyFill="1" applyBorder="1" applyAlignment="1">
      <alignment horizontal="center" vertical="center"/>
    </xf>
    <xf numFmtId="169" fontId="3" fillId="2" borderId="12" xfId="0" applyNumberFormat="1" applyFont="1" applyFill="1" applyBorder="1" applyAlignment="1">
      <alignment horizontal="center" vertical="center"/>
    </xf>
    <xf numFmtId="164" fontId="0" fillId="0" borderId="12" xfId="0" applyNumberFormat="1" applyFont="1" applyFill="1" applyBorder="1" applyAlignment="1" applyProtection="1">
      <alignment horizontal="center" vertical="center"/>
      <protection hidden="1"/>
    </xf>
    <xf numFmtId="170" fontId="1" fillId="0" borderId="12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2" xfId="1" applyNumberFormat="1" applyFont="1" applyFill="1" applyBorder="1" applyAlignment="1" applyProtection="1">
      <alignment horizontal="center" vertical="center"/>
      <protection hidden="1"/>
    </xf>
    <xf numFmtId="0" fontId="3" fillId="4" borderId="27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26" xfId="1" applyNumberFormat="1" applyFont="1" applyFill="1" applyBorder="1" applyAlignment="1" applyProtection="1">
      <alignment horizontal="center" vertical="center" wrapText="1"/>
      <protection hidden="1"/>
    </xf>
    <xf numFmtId="164" fontId="3" fillId="4" borderId="27" xfId="0" applyNumberFormat="1" applyFont="1" applyFill="1" applyBorder="1" applyAlignment="1" applyProtection="1">
      <alignment horizontal="center" vertical="center"/>
      <protection hidden="1"/>
    </xf>
    <xf numFmtId="169" fontId="3" fillId="4" borderId="26" xfId="0" applyNumberFormat="1" applyFont="1" applyFill="1" applyBorder="1" applyAlignment="1">
      <alignment horizontal="center" vertical="center"/>
    </xf>
    <xf numFmtId="0" fontId="1" fillId="2" borderId="40" xfId="1" applyNumberFormat="1" applyFont="1" applyFill="1" applyBorder="1" applyAlignment="1">
      <alignment horizontal="center" vertical="center"/>
    </xf>
    <xf numFmtId="170" fontId="1" fillId="2" borderId="54" xfId="1" applyNumberFormat="1" applyFont="1" applyFill="1" applyBorder="1" applyAlignment="1">
      <alignment horizontal="center" vertical="center"/>
    </xf>
    <xf numFmtId="0" fontId="3" fillId="4" borderId="90" xfId="0" applyFont="1" applyFill="1" applyBorder="1" applyAlignment="1" applyProtection="1">
      <alignment vertical="center"/>
      <protection hidden="1"/>
    </xf>
    <xf numFmtId="0" fontId="3" fillId="4" borderId="91" xfId="0" applyFont="1" applyFill="1" applyBorder="1" applyAlignment="1" applyProtection="1">
      <alignment vertical="center"/>
      <protection hidden="1"/>
    </xf>
    <xf numFmtId="170" fontId="3" fillId="4" borderId="91" xfId="1" applyNumberFormat="1" applyFont="1" applyFill="1" applyBorder="1" applyAlignment="1" applyProtection="1">
      <alignment horizontal="center" vertical="center"/>
      <protection hidden="1"/>
    </xf>
    <xf numFmtId="0" fontId="3" fillId="4" borderId="92" xfId="0" applyFont="1" applyFill="1" applyBorder="1" applyAlignment="1" applyProtection="1">
      <alignment vertical="center"/>
      <protection hidden="1"/>
    </xf>
    <xf numFmtId="0" fontId="3" fillId="4" borderId="93" xfId="0" applyFont="1" applyFill="1" applyBorder="1" applyAlignment="1" applyProtection="1">
      <alignment vertical="center"/>
      <protection hidden="1"/>
    </xf>
    <xf numFmtId="170" fontId="3" fillId="4" borderId="93" xfId="1" applyNumberFormat="1" applyFont="1" applyFill="1" applyBorder="1" applyAlignment="1" applyProtection="1">
      <alignment horizontal="center" vertical="center"/>
      <protection hidden="1"/>
    </xf>
    <xf numFmtId="3" fontId="0" fillId="2" borderId="14" xfId="0" applyNumberFormat="1" applyFill="1" applyBorder="1" applyAlignment="1" applyProtection="1">
      <alignment horizontal="center" vertical="center"/>
      <protection hidden="1"/>
    </xf>
    <xf numFmtId="3" fontId="3" fillId="4" borderId="26" xfId="0" applyNumberFormat="1" applyFont="1" applyFill="1" applyBorder="1" applyAlignment="1" applyProtection="1">
      <alignment horizontal="center" vertical="center"/>
      <protection hidden="1"/>
    </xf>
    <xf numFmtId="3" fontId="3" fillId="4" borderId="16" xfId="0" applyNumberFormat="1" applyFont="1" applyFill="1" applyBorder="1" applyAlignment="1" applyProtection="1">
      <alignment horizontal="center" vertical="center"/>
      <protection hidden="1"/>
    </xf>
    <xf numFmtId="3" fontId="3" fillId="4" borderId="19" xfId="0" applyNumberFormat="1" applyFont="1" applyFill="1" applyBorder="1" applyAlignment="1" applyProtection="1">
      <alignment horizontal="center" vertical="center"/>
      <protection hidden="1"/>
    </xf>
    <xf numFmtId="3" fontId="3" fillId="4" borderId="14" xfId="0" applyNumberFormat="1" applyFont="1" applyFill="1" applyBorder="1" applyAlignment="1" applyProtection="1">
      <alignment horizontal="center" vertical="center"/>
      <protection hidden="1"/>
    </xf>
    <xf numFmtId="0" fontId="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center"/>
    </xf>
    <xf numFmtId="0" fontId="9" fillId="7" borderId="0" xfId="0" applyFont="1" applyFill="1" applyProtection="1">
      <protection hidden="1"/>
    </xf>
    <xf numFmtId="0" fontId="9" fillId="7" borderId="0" xfId="0" applyFont="1" applyFill="1" applyAlignment="1" applyProtection="1">
      <alignment horizontal="center"/>
      <protection hidden="1"/>
    </xf>
    <xf numFmtId="9" fontId="9" fillId="7" borderId="0" xfId="0" applyNumberFormat="1" applyFont="1" applyFill="1" applyAlignment="1" applyProtection="1">
      <alignment horizontal="center"/>
      <protection hidden="1"/>
    </xf>
    <xf numFmtId="49" fontId="9" fillId="7" borderId="0" xfId="0" applyNumberFormat="1" applyFont="1" applyFill="1" applyAlignment="1" applyProtection="1">
      <alignment horizontal="center"/>
      <protection hidden="1"/>
    </xf>
    <xf numFmtId="0" fontId="0" fillId="2" borderId="94" xfId="0" applyFill="1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2" fillId="3" borderId="94" xfId="0" applyFont="1" applyFill="1" applyBorder="1" applyAlignment="1" applyProtection="1">
      <alignment horizontal="center" vertical="center" wrapText="1"/>
      <protection hidden="1"/>
    </xf>
    <xf numFmtId="0" fontId="0" fillId="0" borderId="95" xfId="0" applyFill="1" applyBorder="1" applyAlignment="1" applyProtection="1">
      <alignment horizontal="center" vertical="center"/>
      <protection hidden="1"/>
    </xf>
    <xf numFmtId="0" fontId="3" fillId="0" borderId="95" xfId="0" applyFont="1" applyFill="1" applyBorder="1" applyAlignment="1" applyProtection="1">
      <alignment vertical="center"/>
      <protection hidden="1"/>
    </xf>
    <xf numFmtId="0" fontId="17" fillId="0" borderId="95" xfId="0" applyFont="1" applyFill="1" applyBorder="1" applyAlignment="1">
      <alignment vertical="center"/>
    </xf>
    <xf numFmtId="0" fontId="5" fillId="2" borderId="0" xfId="0" applyFont="1" applyFill="1" applyAlignment="1">
      <alignment horizontal="left"/>
    </xf>
    <xf numFmtId="0" fontId="0" fillId="0" borderId="40" xfId="0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0" fillId="0" borderId="0" xfId="0" applyFill="1"/>
    <xf numFmtId="3" fontId="3" fillId="4" borderId="31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 vertical="center"/>
      <protection hidden="1"/>
    </xf>
    <xf numFmtId="3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 applyProtection="1">
      <alignment horizontal="left" vertical="center"/>
      <protection hidden="1"/>
    </xf>
    <xf numFmtId="0" fontId="21" fillId="0" borderId="0" xfId="0" applyFont="1" applyAlignment="1">
      <alignment horizontal="center"/>
    </xf>
    <xf numFmtId="169" fontId="3" fillId="4" borderId="4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>
      <alignment horizontal="right" vertical="center"/>
    </xf>
    <xf numFmtId="0" fontId="5" fillId="0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8" fillId="0" borderId="0" xfId="0" applyFont="1" applyFill="1" applyAlignment="1" applyProtection="1">
      <alignment horizontal="center" vertical="center"/>
      <protection hidden="1"/>
    </xf>
    <xf numFmtId="3" fontId="3" fillId="6" borderId="0" xfId="0" applyNumberFormat="1" applyFont="1" applyFill="1" applyBorder="1" applyAlignment="1" applyProtection="1">
      <alignment horizontal="center" vertical="center"/>
      <protection hidden="1"/>
    </xf>
    <xf numFmtId="169" fontId="3" fillId="6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>
      <alignment horizontal="left" vertical="center" wrapText="1" shrinkToFit="1"/>
    </xf>
    <xf numFmtId="0" fontId="5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4" borderId="12" xfId="0" applyFont="1" applyFill="1" applyBorder="1" applyAlignment="1" applyProtection="1">
      <alignment horizontal="center" vertical="center"/>
      <protection hidden="1"/>
    </xf>
    <xf numFmtId="0" fontId="3" fillId="4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12" xfId="1" applyNumberFormat="1" applyFont="1" applyFill="1" applyBorder="1" applyAlignment="1">
      <alignment horizontal="center" vertical="center"/>
    </xf>
    <xf numFmtId="170" fontId="1" fillId="2" borderId="12" xfId="1" applyNumberFormat="1" applyFont="1" applyFill="1" applyBorder="1" applyAlignment="1">
      <alignment horizontal="center" vertical="center"/>
    </xf>
    <xf numFmtId="170" fontId="1" fillId="2" borderId="96" xfId="1" applyNumberFormat="1" applyFont="1" applyFill="1" applyBorder="1" applyAlignment="1">
      <alignment horizontal="center" vertical="center"/>
    </xf>
    <xf numFmtId="0" fontId="3" fillId="4" borderId="97" xfId="0" applyNumberFormat="1" applyFont="1" applyFill="1" applyBorder="1" applyAlignment="1">
      <alignment horizontal="center" vertical="center"/>
    </xf>
    <xf numFmtId="0" fontId="3" fillId="4" borderId="97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Border="1" applyAlignment="1">
      <alignment horizontal="center" vertical="center"/>
    </xf>
    <xf numFmtId="1" fontId="3" fillId="4" borderId="25" xfId="1" applyNumberFormat="1" applyFont="1" applyFill="1" applyBorder="1" applyAlignment="1">
      <alignment horizontal="center" vertical="center"/>
    </xf>
    <xf numFmtId="0" fontId="0" fillId="2" borderId="0" xfId="1" applyNumberFormat="1" applyFont="1" applyFill="1" applyBorder="1" applyAlignment="1" applyProtection="1">
      <alignment horizontal="center" vertical="center"/>
      <protection hidden="1"/>
    </xf>
    <xf numFmtId="1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 applyProtection="1">
      <alignment horizontal="center" vertical="center"/>
      <protection hidden="1"/>
    </xf>
    <xf numFmtId="170" fontId="1" fillId="4" borderId="25" xfId="1" applyNumberFormat="1" applyFont="1" applyFill="1" applyBorder="1" applyAlignment="1">
      <alignment horizontal="center" vertical="center"/>
    </xf>
    <xf numFmtId="164" fontId="8" fillId="4" borderId="25" xfId="0" applyNumberFormat="1" applyFont="1" applyFill="1" applyBorder="1" applyAlignment="1" applyProtection="1">
      <alignment horizontal="center" vertical="center"/>
      <protection hidden="1"/>
    </xf>
    <xf numFmtId="164" fontId="0" fillId="4" borderId="25" xfId="0" applyNumberFormat="1" applyFont="1" applyFill="1" applyBorder="1" applyAlignment="1">
      <alignment horizontal="center" vertical="center"/>
    </xf>
    <xf numFmtId="9" fontId="1" fillId="4" borderId="25" xfId="1" applyFont="1" applyFill="1" applyBorder="1" applyAlignment="1">
      <alignment horizontal="center" vertical="center"/>
    </xf>
    <xf numFmtId="170" fontId="0" fillId="4" borderId="25" xfId="1" applyNumberFormat="1" applyFont="1" applyFill="1" applyBorder="1" applyAlignment="1" applyProtection="1">
      <alignment horizontal="center" vertical="center"/>
      <protection hidden="1"/>
    </xf>
    <xf numFmtId="9" fontId="0" fillId="4" borderId="25" xfId="1" applyFont="1" applyFill="1" applyBorder="1" applyAlignment="1">
      <alignment horizontal="center" vertical="center"/>
    </xf>
    <xf numFmtId="9" fontId="8" fillId="4" borderId="25" xfId="1" applyFont="1" applyFill="1" applyBorder="1" applyAlignment="1" applyProtection="1">
      <alignment horizontal="center" vertical="center"/>
      <protection hidden="1"/>
    </xf>
    <xf numFmtId="170" fontId="8" fillId="4" borderId="25" xfId="1" applyNumberFormat="1" applyFont="1" applyFill="1" applyBorder="1" applyAlignment="1" applyProtection="1">
      <alignment horizontal="center" vertical="center"/>
      <protection hidden="1"/>
    </xf>
    <xf numFmtId="0" fontId="3" fillId="4" borderId="21" xfId="1" applyNumberFormat="1" applyFont="1" applyFill="1" applyBorder="1" applyAlignment="1" applyProtection="1">
      <alignment horizontal="center" vertical="center" wrapText="1"/>
      <protection hidden="1"/>
    </xf>
    <xf numFmtId="9" fontId="0" fillId="2" borderId="0" xfId="1" applyFont="1" applyFill="1" applyBorder="1" applyAlignment="1">
      <alignment horizontal="center" vertical="center"/>
    </xf>
    <xf numFmtId="164" fontId="3" fillId="4" borderId="12" xfId="0" applyNumberFormat="1" applyFont="1" applyFill="1" applyBorder="1" applyAlignment="1" applyProtection="1">
      <alignment horizontal="center" vertical="center"/>
      <protection hidden="1"/>
    </xf>
    <xf numFmtId="0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2" xfId="0" applyNumberFormat="1" applyFont="1" applyFill="1" applyBorder="1" applyAlignment="1" applyProtection="1">
      <alignment horizontal="center" vertical="center"/>
      <protection hidden="1"/>
    </xf>
    <xf numFmtId="3" fontId="8" fillId="2" borderId="99" xfId="0" applyNumberFormat="1" applyFont="1" applyFill="1" applyBorder="1" applyAlignment="1" applyProtection="1">
      <alignment horizontal="center" vertical="center"/>
      <protection hidden="1"/>
    </xf>
    <xf numFmtId="164" fontId="0" fillId="0" borderId="100" xfId="0" applyNumberFormat="1" applyFont="1" applyFill="1" applyBorder="1" applyAlignment="1" applyProtection="1">
      <alignment horizontal="center" vertical="center"/>
      <protection hidden="1"/>
    </xf>
    <xf numFmtId="3" fontId="0" fillId="2" borderId="25" xfId="0" applyNumberFormat="1" applyFill="1" applyBorder="1" applyAlignment="1" applyProtection="1">
      <alignment horizontal="center" vertical="center"/>
      <protection hidden="1"/>
    </xf>
    <xf numFmtId="3" fontId="8" fillId="2" borderId="25" xfId="0" applyNumberFormat="1" applyFont="1" applyFill="1" applyBorder="1" applyAlignment="1" applyProtection="1">
      <alignment horizontal="center" vertical="center"/>
      <protection hidden="1"/>
    </xf>
    <xf numFmtId="3" fontId="0" fillId="2" borderId="68" xfId="0" applyNumberFormat="1" applyFill="1" applyBorder="1" applyAlignment="1" applyProtection="1">
      <alignment horizontal="center" vertical="center"/>
      <protection hidden="1"/>
    </xf>
    <xf numFmtId="169" fontId="3" fillId="6" borderId="69" xfId="0" applyNumberFormat="1" applyFont="1" applyFill="1" applyBorder="1" applyAlignment="1" applyProtection="1">
      <alignment horizontal="center" vertical="center"/>
      <protection hidden="1"/>
    </xf>
    <xf numFmtId="0" fontId="3" fillId="4" borderId="69" xfId="0" applyFont="1" applyFill="1" applyBorder="1" applyAlignment="1" applyProtection="1">
      <alignment horizontal="center" vertical="center"/>
      <protection hidden="1"/>
    </xf>
    <xf numFmtId="3" fontId="0" fillId="0" borderId="54" xfId="0" applyNumberFormat="1" applyFill="1" applyBorder="1" applyAlignment="1" applyProtection="1">
      <alignment horizontal="center" vertical="center"/>
      <protection hidden="1"/>
    </xf>
    <xf numFmtId="164" fontId="19" fillId="2" borderId="0" xfId="0" applyNumberFormat="1" applyFont="1" applyFill="1"/>
    <xf numFmtId="1" fontId="19" fillId="2" borderId="0" xfId="1" applyNumberFormat="1" applyFont="1" applyFill="1" applyAlignment="1">
      <alignment horizontal="center"/>
    </xf>
    <xf numFmtId="1" fontId="19" fillId="2" borderId="0" xfId="0" applyNumberFormat="1" applyFont="1" applyFill="1" applyAlignment="1">
      <alignment horizontal="center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101" xfId="0" applyFill="1" applyBorder="1" applyAlignment="1" applyProtection="1">
      <alignment horizontal="center" vertical="center"/>
      <protection hidden="1"/>
    </xf>
    <xf numFmtId="3" fontId="8" fillId="2" borderId="102" xfId="0" applyNumberFormat="1" applyFont="1" applyFill="1" applyBorder="1" applyAlignment="1" applyProtection="1">
      <alignment horizontal="center" vertical="center"/>
      <protection hidden="1"/>
    </xf>
    <xf numFmtId="3" fontId="8" fillId="2" borderId="103" xfId="0" applyNumberFormat="1" applyFont="1" applyFill="1" applyBorder="1" applyAlignment="1" applyProtection="1">
      <alignment horizontal="center" vertical="center"/>
      <protection hidden="1"/>
    </xf>
    <xf numFmtId="3" fontId="8" fillId="2" borderId="104" xfId="0" applyNumberFormat="1" applyFont="1" applyFill="1" applyBorder="1" applyAlignment="1" applyProtection="1">
      <alignment horizontal="center" vertical="center"/>
      <protection hidden="1"/>
    </xf>
    <xf numFmtId="3" fontId="8" fillId="2" borderId="105" xfId="0" applyNumberFormat="1" applyFont="1" applyFill="1" applyBorder="1" applyAlignment="1" applyProtection="1">
      <alignment horizontal="center" vertical="center"/>
      <protection hidden="1"/>
    </xf>
    <xf numFmtId="169" fontId="0" fillId="4" borderId="25" xfId="0" applyNumberFormat="1" applyFill="1" applyBorder="1" applyAlignment="1" applyProtection="1">
      <alignment horizontal="center" vertical="center"/>
      <protection hidden="1"/>
    </xf>
    <xf numFmtId="3" fontId="8" fillId="2" borderId="107" xfId="0" applyNumberFormat="1" applyFont="1" applyFill="1" applyBorder="1" applyAlignment="1" applyProtection="1">
      <alignment horizontal="center" vertical="center"/>
      <protection hidden="1"/>
    </xf>
    <xf numFmtId="3" fontId="8" fillId="2" borderId="108" xfId="0" applyNumberFormat="1" applyFont="1" applyFill="1" applyBorder="1" applyAlignment="1" applyProtection="1">
      <alignment horizontal="center" vertical="center"/>
      <protection hidden="1"/>
    </xf>
    <xf numFmtId="3" fontId="3" fillId="6" borderId="26" xfId="0" applyNumberFormat="1" applyFont="1" applyFill="1" applyBorder="1" applyAlignment="1" applyProtection="1">
      <alignment horizontal="center" vertical="center"/>
      <protection hidden="1"/>
    </xf>
    <xf numFmtId="0" fontId="3" fillId="0" borderId="19" xfId="0" applyFont="1" applyFill="1" applyBorder="1" applyAlignment="1" applyProtection="1">
      <alignment horizontal="center" vertical="center"/>
      <protection hidden="1"/>
    </xf>
    <xf numFmtId="3" fontId="8" fillId="2" borderId="109" xfId="0" applyNumberFormat="1" applyFont="1" applyFill="1" applyBorder="1" applyAlignment="1" applyProtection="1">
      <alignment horizontal="center" vertical="center"/>
      <protection hidden="1"/>
    </xf>
    <xf numFmtId="3" fontId="8" fillId="2" borderId="110" xfId="0" applyNumberFormat="1" applyFont="1" applyFill="1" applyBorder="1" applyAlignment="1" applyProtection="1">
      <alignment horizontal="center" vertical="center"/>
      <protection hidden="1"/>
    </xf>
    <xf numFmtId="3" fontId="8" fillId="2" borderId="111" xfId="0" applyNumberFormat="1" applyFont="1" applyFill="1" applyBorder="1" applyAlignment="1" applyProtection="1">
      <alignment horizontal="center" vertical="center"/>
      <protection hidden="1"/>
    </xf>
    <xf numFmtId="3" fontId="8" fillId="2" borderId="112" xfId="0" applyNumberFormat="1" applyFont="1" applyFill="1" applyBorder="1" applyAlignment="1" applyProtection="1">
      <alignment horizontal="center" vertical="center"/>
      <protection hidden="1"/>
    </xf>
    <xf numFmtId="3" fontId="8" fillId="2" borderId="113" xfId="0" applyNumberFormat="1" applyFont="1" applyFill="1" applyBorder="1" applyAlignment="1" applyProtection="1">
      <alignment horizontal="center" vertical="center"/>
      <protection hidden="1"/>
    </xf>
    <xf numFmtId="3" fontId="8" fillId="2" borderId="114" xfId="0" applyNumberFormat="1" applyFont="1" applyFill="1" applyBorder="1" applyAlignment="1" applyProtection="1">
      <alignment horizontal="center" vertical="center"/>
      <protection hidden="1"/>
    </xf>
    <xf numFmtId="170" fontId="1" fillId="0" borderId="19" xfId="1" applyNumberFormat="1" applyFont="1" applyFill="1" applyBorder="1" applyAlignment="1" applyProtection="1">
      <alignment horizontal="center" vertical="center" wrapText="1"/>
      <protection hidden="1"/>
    </xf>
    <xf numFmtId="169" fontId="3" fillId="2" borderId="19" xfId="0" applyNumberFormat="1" applyFont="1" applyFill="1" applyBorder="1" applyAlignment="1">
      <alignment horizontal="center" vertical="center"/>
    </xf>
    <xf numFmtId="3" fontId="8" fillId="2" borderId="115" xfId="0" applyNumberFormat="1" applyFont="1" applyFill="1" applyBorder="1" applyAlignment="1" applyProtection="1">
      <alignment horizontal="center" vertical="center"/>
      <protection hidden="1"/>
    </xf>
    <xf numFmtId="170" fontId="3" fillId="4" borderId="69" xfId="1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" fillId="2" borderId="31" xfId="1" applyNumberFormat="1" applyFont="1" applyFill="1" applyBorder="1" applyAlignment="1">
      <alignment horizontal="center" vertical="center"/>
    </xf>
    <xf numFmtId="0" fontId="19" fillId="2" borderId="0" xfId="0" applyFont="1" applyFill="1" applyAlignment="1" applyProtection="1">
      <alignment horizontal="right" vertical="center"/>
      <protection hidden="1"/>
    </xf>
    <xf numFmtId="3" fontId="8" fillId="2" borderId="116" xfId="0" applyNumberFormat="1" applyFont="1" applyFill="1" applyBorder="1" applyAlignment="1" applyProtection="1">
      <alignment horizontal="center" vertical="center"/>
      <protection hidden="1"/>
    </xf>
    <xf numFmtId="170" fontId="0" fillId="2" borderId="0" xfId="1" applyNumberFormat="1" applyFont="1" applyFill="1" applyProtection="1">
      <protection locked="0" hidden="1"/>
    </xf>
    <xf numFmtId="169" fontId="3" fillId="6" borderId="26" xfId="0" applyNumberFormat="1" applyFont="1" applyFill="1" applyBorder="1" applyAlignment="1" applyProtection="1">
      <alignment horizontal="center" vertical="center"/>
      <protection hidden="1"/>
    </xf>
    <xf numFmtId="3" fontId="0" fillId="0" borderId="118" xfId="0" applyNumberFormat="1" applyFill="1" applyBorder="1" applyAlignment="1" applyProtection="1">
      <alignment horizontal="center" vertical="center"/>
      <protection hidden="1"/>
    </xf>
    <xf numFmtId="170" fontId="3" fillId="4" borderId="12" xfId="1" applyNumberFormat="1" applyFont="1" applyFill="1" applyBorder="1" applyAlignment="1" applyProtection="1">
      <alignment horizontal="center" vertical="center"/>
      <protection hidden="1"/>
    </xf>
    <xf numFmtId="170" fontId="0" fillId="0" borderId="0" xfId="1" applyNumberFormat="1" applyFont="1" applyFill="1" applyBorder="1" applyAlignment="1" applyProtection="1">
      <alignment horizontal="center" vertical="center" wrapText="1"/>
      <protection hidden="1"/>
    </xf>
    <xf numFmtId="170" fontId="0" fillId="0" borderId="0" xfId="1" applyNumberFormat="1" applyFont="1" applyFill="1" applyBorder="1" applyAlignment="1" applyProtection="1">
      <alignment horizontal="center" vertical="center"/>
      <protection hidden="1"/>
    </xf>
    <xf numFmtId="0" fontId="0" fillId="2" borderId="50" xfId="0" applyFill="1" applyBorder="1" applyAlignment="1" applyProtection="1">
      <alignment horizontal="center" vertical="center"/>
      <protection hidden="1"/>
    </xf>
    <xf numFmtId="1" fontId="3" fillId="4" borderId="106" xfId="1" applyNumberFormat="1" applyFont="1" applyFill="1" applyBorder="1" applyAlignment="1" applyProtection="1">
      <alignment horizontal="center" vertical="center"/>
      <protection hidden="1"/>
    </xf>
    <xf numFmtId="170" fontId="3" fillId="4" borderId="117" xfId="1" applyNumberFormat="1" applyFont="1" applyFill="1" applyBorder="1" applyAlignment="1" applyProtection="1">
      <alignment horizontal="center" vertical="center"/>
      <protection hidden="1"/>
    </xf>
    <xf numFmtId="170" fontId="3" fillId="4" borderId="117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117" xfId="1" applyNumberFormat="1" applyFont="1" applyFill="1" applyBorder="1" applyAlignment="1">
      <alignment horizontal="center" vertical="center"/>
    </xf>
    <xf numFmtId="3" fontId="8" fillId="2" borderId="126" xfId="0" applyNumberFormat="1" applyFont="1" applyFill="1" applyBorder="1" applyAlignment="1" applyProtection="1">
      <alignment horizontal="center" vertical="center"/>
      <protection hidden="1"/>
    </xf>
    <xf numFmtId="0" fontId="3" fillId="4" borderId="57" xfId="0" applyFont="1" applyFill="1" applyBorder="1" applyAlignment="1" applyProtection="1">
      <alignment horizontal="center" vertical="center"/>
      <protection hidden="1"/>
    </xf>
    <xf numFmtId="3" fontId="0" fillId="0" borderId="123" xfId="0" applyNumberFormat="1" applyFill="1" applyBorder="1" applyAlignment="1" applyProtection="1">
      <alignment horizontal="center" vertical="center"/>
      <protection hidden="1"/>
    </xf>
    <xf numFmtId="3" fontId="8" fillId="2" borderId="127" xfId="0" applyNumberFormat="1" applyFont="1" applyFill="1" applyBorder="1" applyAlignment="1" applyProtection="1">
      <alignment horizontal="center" vertical="center"/>
      <protection hidden="1"/>
    </xf>
    <xf numFmtId="1" fontId="1" fillId="6" borderId="48" xfId="1" applyNumberFormat="1" applyFont="1" applyFill="1" applyBorder="1" applyAlignment="1">
      <alignment horizontal="center" vertical="center"/>
    </xf>
    <xf numFmtId="1" fontId="0" fillId="6" borderId="48" xfId="0" applyNumberFormat="1" applyFont="1" applyFill="1" applyBorder="1" applyAlignment="1">
      <alignment horizontal="center" vertical="center"/>
    </xf>
    <xf numFmtId="9" fontId="1" fillId="6" borderId="48" xfId="1" applyFont="1" applyFill="1" applyBorder="1" applyAlignment="1">
      <alignment horizontal="center" vertical="center"/>
    </xf>
    <xf numFmtId="0" fontId="8" fillId="2" borderId="98" xfId="0" applyFont="1" applyFill="1" applyBorder="1" applyProtection="1">
      <protection hidden="1"/>
    </xf>
    <xf numFmtId="3" fontId="3" fillId="6" borderId="57" xfId="0" applyNumberFormat="1" applyFont="1" applyFill="1" applyBorder="1" applyAlignment="1" applyProtection="1">
      <alignment horizontal="center" vertical="center"/>
      <protection hidden="1"/>
    </xf>
    <xf numFmtId="0" fontId="3" fillId="0" borderId="123" xfId="0" applyFont="1" applyFill="1" applyBorder="1" applyAlignment="1" applyProtection="1">
      <alignment horizontal="center" vertical="center"/>
      <protection hidden="1"/>
    </xf>
    <xf numFmtId="0" fontId="3" fillId="4" borderId="123" xfId="0" applyFont="1" applyFill="1" applyBorder="1" applyAlignment="1" applyProtection="1">
      <alignment horizontal="center" vertical="center"/>
      <protection hidden="1"/>
    </xf>
    <xf numFmtId="0" fontId="3" fillId="4" borderId="128" xfId="0" applyFont="1" applyFill="1" applyBorder="1" applyAlignment="1" applyProtection="1">
      <alignment horizontal="center" vertical="center"/>
      <protection hidden="1"/>
    </xf>
    <xf numFmtId="3" fontId="8" fillId="2" borderId="129" xfId="0" applyNumberFormat="1" applyFont="1" applyFill="1" applyBorder="1" applyAlignment="1" applyProtection="1">
      <alignment horizontal="center" vertical="center"/>
      <protection hidden="1"/>
    </xf>
    <xf numFmtId="3" fontId="8" fillId="2" borderId="123" xfId="0" applyNumberFormat="1" applyFont="1" applyFill="1" applyBorder="1" applyAlignment="1" applyProtection="1">
      <alignment horizontal="center" vertical="center"/>
      <protection hidden="1"/>
    </xf>
    <xf numFmtId="3" fontId="3" fillId="6" borderId="123" xfId="0" applyNumberFormat="1" applyFont="1" applyFill="1" applyBorder="1" applyAlignment="1" applyProtection="1">
      <alignment horizontal="center" vertical="center"/>
      <protection hidden="1"/>
    </xf>
    <xf numFmtId="0" fontId="3" fillId="4" borderId="130" xfId="0" applyFont="1" applyFill="1" applyBorder="1" applyAlignment="1" applyProtection="1">
      <alignment horizontal="center" vertical="center"/>
      <protection hidden="1"/>
    </xf>
    <xf numFmtId="169" fontId="3" fillId="6" borderId="123" xfId="0" applyNumberFormat="1" applyFont="1" applyFill="1" applyBorder="1" applyAlignment="1" applyProtection="1">
      <alignment horizontal="center" vertical="center"/>
      <protection hidden="1"/>
    </xf>
    <xf numFmtId="164" fontId="3" fillId="4" borderId="123" xfId="0" applyNumberFormat="1" applyFont="1" applyFill="1" applyBorder="1" applyAlignment="1" applyProtection="1">
      <alignment horizontal="center" vertical="center"/>
      <protection hidden="1"/>
    </xf>
    <xf numFmtId="164" fontId="0" fillId="0" borderId="123" xfId="0" applyNumberFormat="1" applyFont="1" applyFill="1" applyBorder="1" applyAlignment="1" applyProtection="1">
      <alignment horizontal="center" vertical="center"/>
      <protection hidden="1"/>
    </xf>
    <xf numFmtId="3" fontId="3" fillId="4" borderId="123" xfId="0" applyNumberFormat="1" applyFont="1" applyFill="1" applyBorder="1" applyAlignment="1" applyProtection="1">
      <alignment horizontal="center" vertical="center"/>
      <protection hidden="1"/>
    </xf>
    <xf numFmtId="169" fontId="0" fillId="0" borderId="123" xfId="0" applyNumberFormat="1" applyFont="1" applyFill="1" applyBorder="1" applyAlignment="1" applyProtection="1">
      <alignment horizontal="center" vertical="center"/>
      <protection hidden="1"/>
    </xf>
    <xf numFmtId="3" fontId="0" fillId="0" borderId="123" xfId="0" applyNumberFormat="1" applyFont="1" applyFill="1" applyBorder="1" applyAlignment="1" applyProtection="1">
      <alignment horizontal="center" vertical="center"/>
      <protection hidden="1"/>
    </xf>
    <xf numFmtId="169" fontId="0" fillId="0" borderId="124" xfId="0" applyNumberFormat="1" applyFont="1" applyFill="1" applyBorder="1" applyAlignment="1" applyProtection="1">
      <alignment horizontal="center" vertical="center"/>
      <protection hidden="1"/>
    </xf>
    <xf numFmtId="9" fontId="1" fillId="6" borderId="124" xfId="1" applyFont="1" applyFill="1" applyBorder="1" applyAlignment="1">
      <alignment horizontal="center" vertical="center"/>
    </xf>
    <xf numFmtId="1" fontId="1" fillId="6" borderId="125" xfId="1" applyNumberFormat="1" applyFont="1" applyFill="1" applyBorder="1" applyAlignment="1">
      <alignment horizontal="center" vertical="center"/>
    </xf>
    <xf numFmtId="1" fontId="0" fillId="6" borderId="125" xfId="0" applyNumberFormat="1" applyFont="1" applyFill="1" applyBorder="1" applyAlignment="1">
      <alignment horizontal="center" vertical="center"/>
    </xf>
    <xf numFmtId="9" fontId="1" fillId="6" borderId="125" xfId="1" applyFont="1" applyFill="1" applyBorder="1" applyAlignment="1">
      <alignment horizontal="center" vertical="center"/>
    </xf>
    <xf numFmtId="164" fontId="3" fillId="4" borderId="131" xfId="0" applyNumberFormat="1" applyFont="1" applyFill="1" applyBorder="1" applyAlignment="1" applyProtection="1">
      <alignment horizontal="center" vertical="center"/>
      <protection hidden="1"/>
    </xf>
    <xf numFmtId="164" fontId="0" fillId="0" borderId="132" xfId="0" applyNumberFormat="1" applyFont="1" applyFill="1" applyBorder="1" applyAlignment="1" applyProtection="1">
      <alignment horizontal="center" vertical="center"/>
      <protection hidden="1"/>
    </xf>
    <xf numFmtId="169" fontId="3" fillId="6" borderId="131" xfId="0" applyNumberFormat="1" applyFont="1" applyFill="1" applyBorder="1" applyAlignment="1" applyProtection="1">
      <alignment horizontal="center" vertical="center"/>
      <protection hidden="1"/>
    </xf>
    <xf numFmtId="0" fontId="3" fillId="0" borderId="132" xfId="0" applyFont="1" applyFill="1" applyBorder="1" applyAlignment="1" applyProtection="1">
      <alignment horizontal="center" vertical="center"/>
      <protection hidden="1"/>
    </xf>
    <xf numFmtId="3" fontId="8" fillId="2" borderId="40" xfId="0" applyNumberFormat="1" applyFont="1" applyFill="1" applyBorder="1" applyAlignment="1" applyProtection="1">
      <alignment horizontal="center" vertical="center"/>
      <protection hidden="1"/>
    </xf>
    <xf numFmtId="3" fontId="8" fillId="2" borderId="132" xfId="0" applyNumberFormat="1" applyFont="1" applyFill="1" applyBorder="1" applyAlignment="1" applyProtection="1">
      <alignment horizontal="center" vertical="center"/>
      <protection hidden="1"/>
    </xf>
    <xf numFmtId="3" fontId="8" fillId="2" borderId="133" xfId="0" applyNumberFormat="1" applyFont="1" applyFill="1" applyBorder="1" applyAlignment="1" applyProtection="1">
      <alignment horizontal="center" vertical="center"/>
      <protection hidden="1"/>
    </xf>
    <xf numFmtId="3" fontId="3" fillId="6" borderId="131" xfId="0" applyNumberFormat="1" applyFont="1" applyFill="1" applyBorder="1" applyAlignment="1" applyProtection="1">
      <alignment horizontal="center" vertical="center"/>
      <protection hidden="1"/>
    </xf>
    <xf numFmtId="0" fontId="3" fillId="4" borderId="131" xfId="0" applyFont="1" applyFill="1" applyBorder="1" applyAlignment="1" applyProtection="1">
      <alignment horizontal="center" vertical="center"/>
      <protection hidden="1"/>
    </xf>
    <xf numFmtId="3" fontId="3" fillId="4" borderId="40" xfId="0" applyNumberFormat="1" applyFont="1" applyFill="1" applyBorder="1" applyAlignment="1" applyProtection="1">
      <alignment horizontal="center" vertical="center"/>
      <protection hidden="1"/>
    </xf>
    <xf numFmtId="170" fontId="1" fillId="0" borderId="76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77" xfId="1" applyNumberFormat="1" applyFont="1" applyFill="1" applyBorder="1" applyAlignment="1" applyProtection="1">
      <alignment horizontal="center" vertical="center"/>
      <protection hidden="1"/>
    </xf>
    <xf numFmtId="170" fontId="1" fillId="0" borderId="78" xfId="1" applyNumberFormat="1" applyFont="1" applyFill="1" applyBorder="1" applyAlignment="1" applyProtection="1">
      <alignment horizontal="center" vertical="center"/>
      <protection hidden="1"/>
    </xf>
    <xf numFmtId="1" fontId="3" fillId="4" borderId="79" xfId="1" applyNumberFormat="1" applyFont="1" applyFill="1" applyBorder="1" applyAlignment="1" applyProtection="1">
      <alignment horizontal="center" vertical="center"/>
      <protection hidden="1"/>
    </xf>
    <xf numFmtId="170" fontId="3" fillId="4" borderId="83" xfId="1" applyNumberFormat="1" applyFont="1" applyFill="1" applyBorder="1" applyAlignment="1" applyProtection="1">
      <alignment horizontal="center" vertical="center"/>
      <protection hidden="1"/>
    </xf>
    <xf numFmtId="170" fontId="1" fillId="0" borderId="82" xfId="1" applyNumberFormat="1" applyFont="1" applyFill="1" applyBorder="1" applyAlignment="1" applyProtection="1">
      <alignment horizontal="center" vertical="center"/>
      <protection hidden="1"/>
    </xf>
    <xf numFmtId="3" fontId="8" fillId="2" borderId="135" xfId="0" applyNumberFormat="1" applyFont="1" applyFill="1" applyBorder="1" applyAlignment="1" applyProtection="1">
      <alignment horizontal="center" vertical="center"/>
      <protection hidden="1"/>
    </xf>
    <xf numFmtId="3" fontId="8" fillId="2" borderId="136" xfId="0" applyNumberFormat="1" applyFont="1" applyFill="1" applyBorder="1" applyAlignment="1" applyProtection="1">
      <alignment horizontal="center" vertical="center"/>
      <protection hidden="1"/>
    </xf>
    <xf numFmtId="0" fontId="3" fillId="4" borderId="137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38" xfId="0" applyNumberFormat="1" applyFont="1" applyFill="1" applyBorder="1" applyAlignment="1" applyProtection="1">
      <alignment horizontal="center" vertical="center"/>
      <protection hidden="1"/>
    </xf>
    <xf numFmtId="169" fontId="3" fillId="4" borderId="12" xfId="0" applyNumberFormat="1" applyFont="1" applyFill="1" applyBorder="1" applyAlignment="1">
      <alignment horizontal="center" vertical="center"/>
    </xf>
    <xf numFmtId="170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1" fontId="3" fillId="4" borderId="12" xfId="1" applyNumberFormat="1" applyFont="1" applyFill="1" applyBorder="1" applyAlignment="1" applyProtection="1">
      <alignment horizontal="center" vertical="center"/>
      <protection hidden="1"/>
    </xf>
    <xf numFmtId="1" fontId="1" fillId="0" borderId="12" xfId="1" applyNumberFormat="1" applyFont="1" applyFill="1" applyBorder="1" applyAlignment="1" applyProtection="1">
      <alignment horizontal="center" vertical="center"/>
      <protection hidden="1"/>
    </xf>
    <xf numFmtId="3" fontId="8" fillId="2" borderId="100" xfId="0" applyNumberFormat="1" applyFont="1" applyFill="1" applyBorder="1" applyAlignment="1" applyProtection="1">
      <alignment horizontal="center" vertical="center"/>
      <protection hidden="1"/>
    </xf>
    <xf numFmtId="170" fontId="3" fillId="4" borderId="27" xfId="1" applyNumberFormat="1" applyFont="1" applyFill="1" applyBorder="1" applyAlignment="1" applyProtection="1">
      <alignment horizontal="center" vertical="center"/>
      <protection hidden="1"/>
    </xf>
    <xf numFmtId="170" fontId="1" fillId="0" borderId="100" xfId="1" applyNumberFormat="1" applyFont="1" applyFill="1" applyBorder="1" applyAlignment="1" applyProtection="1">
      <alignment horizontal="center" vertical="center"/>
      <protection hidden="1"/>
    </xf>
    <xf numFmtId="1" fontId="3" fillId="4" borderId="27" xfId="0" applyNumberFormat="1" applyFont="1" applyFill="1" applyBorder="1" applyAlignment="1" applyProtection="1">
      <alignment horizontal="center" vertical="center"/>
      <protection hidden="1"/>
    </xf>
    <xf numFmtId="9" fontId="3" fillId="4" borderId="27" xfId="1" applyNumberFormat="1" applyFont="1" applyFill="1" applyBorder="1" applyAlignment="1">
      <alignment horizontal="center" vertical="center"/>
    </xf>
    <xf numFmtId="9" fontId="1" fillId="2" borderId="100" xfId="1" applyFont="1" applyFill="1" applyBorder="1" applyAlignment="1">
      <alignment horizontal="center" vertical="center"/>
    </xf>
    <xf numFmtId="9" fontId="3" fillId="4" borderId="123" xfId="1" applyNumberFormat="1" applyFont="1" applyFill="1" applyBorder="1" applyAlignment="1">
      <alignment horizontal="center" vertical="center"/>
    </xf>
    <xf numFmtId="9" fontId="1" fillId="2" borderId="123" xfId="1" applyFont="1" applyFill="1" applyBorder="1" applyAlignment="1">
      <alignment horizontal="center" vertical="center"/>
    </xf>
    <xf numFmtId="169" fontId="3" fillId="2" borderId="123" xfId="0" applyNumberFormat="1" applyFont="1" applyFill="1" applyBorder="1" applyAlignment="1">
      <alignment horizontal="center" vertical="center"/>
    </xf>
    <xf numFmtId="1" fontId="3" fillId="4" borderId="123" xfId="0" applyNumberFormat="1" applyFont="1" applyFill="1" applyBorder="1" applyAlignment="1" applyProtection="1">
      <alignment horizontal="center" vertical="center"/>
      <protection hidden="1"/>
    </xf>
    <xf numFmtId="170" fontId="1" fillId="0" borderId="123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123" xfId="1" applyNumberFormat="1" applyFont="1" applyFill="1" applyBorder="1" applyAlignment="1" applyProtection="1">
      <alignment horizontal="center" vertical="center"/>
      <protection hidden="1"/>
    </xf>
    <xf numFmtId="170" fontId="1" fillId="0" borderId="123" xfId="1" applyNumberFormat="1" applyFont="1" applyFill="1" applyBorder="1" applyAlignment="1" applyProtection="1">
      <alignment horizontal="center" vertical="center"/>
      <protection hidden="1"/>
    </xf>
    <xf numFmtId="0" fontId="3" fillId="4" borderId="123" xfId="1" applyNumberFormat="1" applyFont="1" applyFill="1" applyBorder="1" applyAlignment="1" applyProtection="1">
      <alignment horizontal="center" vertical="center" wrapText="1"/>
      <protection hidden="1"/>
    </xf>
    <xf numFmtId="3" fontId="8" fillId="2" borderId="139" xfId="0" applyNumberFormat="1" applyFont="1" applyFill="1" applyBorder="1" applyAlignment="1" applyProtection="1">
      <alignment horizontal="center" vertical="center"/>
      <protection hidden="1"/>
    </xf>
    <xf numFmtId="0" fontId="3" fillId="4" borderId="131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31" xfId="1" applyNumberFormat="1" applyFont="1" applyFill="1" applyBorder="1" applyAlignment="1" applyProtection="1">
      <alignment horizontal="center" vertical="center" wrapText="1"/>
      <protection hidden="1"/>
    </xf>
    <xf numFmtId="170" fontId="3" fillId="4" borderId="131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40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32" xfId="1" applyNumberFormat="1" applyFont="1" applyFill="1" applyBorder="1" applyAlignment="1" applyProtection="1">
      <alignment horizontal="center" vertical="center" wrapText="1"/>
      <protection hidden="1"/>
    </xf>
    <xf numFmtId="169" fontId="3" fillId="4" borderId="131" xfId="0" applyNumberFormat="1" applyFont="1" applyFill="1" applyBorder="1" applyAlignment="1">
      <alignment horizontal="center" vertical="center"/>
    </xf>
    <xf numFmtId="169" fontId="3" fillId="2" borderId="40" xfId="0" applyNumberFormat="1" applyFont="1" applyFill="1" applyBorder="1" applyAlignment="1">
      <alignment horizontal="center" vertical="center"/>
    </xf>
    <xf numFmtId="169" fontId="3" fillId="2" borderId="132" xfId="0" applyNumberFormat="1" applyFont="1" applyFill="1" applyBorder="1" applyAlignment="1">
      <alignment horizontal="center" vertical="center"/>
    </xf>
    <xf numFmtId="3" fontId="0" fillId="0" borderId="140" xfId="0" applyNumberFormat="1" applyFill="1" applyBorder="1" applyAlignment="1" applyProtection="1">
      <alignment horizontal="center" vertical="center"/>
      <protection hidden="1"/>
    </xf>
    <xf numFmtId="0" fontId="0" fillId="0" borderId="9" xfId="0" applyFont="1" applyFill="1" applyBorder="1" applyAlignment="1" applyProtection="1">
      <alignment horizontal="center" vertical="center"/>
      <protection hidden="1"/>
    </xf>
    <xf numFmtId="0" fontId="0" fillId="0" borderId="93" xfId="0" applyFont="1" applyFill="1" applyBorder="1" applyAlignment="1" applyProtection="1">
      <alignment horizontal="center" vertical="center"/>
      <protection hidden="1"/>
    </xf>
    <xf numFmtId="9" fontId="1" fillId="0" borderId="93" xfId="1" applyNumberFormat="1" applyFont="1" applyFill="1" applyBorder="1" applyAlignment="1">
      <alignment horizontal="center" vertical="center"/>
    </xf>
    <xf numFmtId="169" fontId="0" fillId="0" borderId="93" xfId="0" applyNumberFormat="1" applyFont="1" applyFill="1" applyBorder="1" applyAlignment="1">
      <alignment horizontal="center" vertical="center"/>
    </xf>
    <xf numFmtId="164" fontId="0" fillId="0" borderId="93" xfId="0" applyNumberFormat="1" applyFont="1" applyFill="1" applyBorder="1" applyAlignment="1" applyProtection="1">
      <alignment horizontal="center" vertical="center"/>
      <protection hidden="1"/>
    </xf>
    <xf numFmtId="1" fontId="0" fillId="0" borderId="93" xfId="0" applyNumberFormat="1" applyFont="1" applyFill="1" applyBorder="1" applyAlignment="1" applyProtection="1">
      <alignment horizontal="center" vertical="center"/>
      <protection hidden="1"/>
    </xf>
    <xf numFmtId="170" fontId="1" fillId="0" borderId="93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93" xfId="1" applyNumberFormat="1" applyFont="1" applyFill="1" applyBorder="1" applyAlignment="1" applyProtection="1">
      <alignment horizontal="center" vertical="center"/>
      <protection hidden="1"/>
    </xf>
    <xf numFmtId="0" fontId="1" fillId="0" borderId="93" xfId="1" applyNumberFormat="1" applyFont="1" applyFill="1" applyBorder="1" applyAlignment="1" applyProtection="1">
      <alignment horizontal="center" vertical="center" wrapText="1"/>
      <protection hidden="1"/>
    </xf>
    <xf numFmtId="0" fontId="1" fillId="0" borderId="142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143" xfId="0" applyFont="1" applyFill="1" applyBorder="1" applyAlignment="1" applyProtection="1">
      <alignment horizontal="center" vertical="center"/>
      <protection hidden="1"/>
    </xf>
    <xf numFmtId="0" fontId="0" fillId="0" borderId="144" xfId="0" applyFont="1" applyFill="1" applyBorder="1" applyAlignment="1" applyProtection="1">
      <alignment horizontal="center" vertical="center"/>
      <protection hidden="1"/>
    </xf>
    <xf numFmtId="9" fontId="1" fillId="0" borderId="144" xfId="1" applyNumberFormat="1" applyFont="1" applyFill="1" applyBorder="1" applyAlignment="1">
      <alignment horizontal="center" vertical="center"/>
    </xf>
    <xf numFmtId="169" fontId="0" fillId="0" borderId="144" xfId="0" applyNumberFormat="1" applyFont="1" applyFill="1" applyBorder="1" applyAlignment="1">
      <alignment horizontal="center" vertical="center"/>
    </xf>
    <xf numFmtId="164" fontId="0" fillId="0" borderId="144" xfId="0" applyNumberFormat="1" applyFont="1" applyFill="1" applyBorder="1" applyAlignment="1" applyProtection="1">
      <alignment horizontal="center" vertical="center"/>
      <protection hidden="1"/>
    </xf>
    <xf numFmtId="1" fontId="0" fillId="0" borderId="144" xfId="0" applyNumberFormat="1" applyFont="1" applyFill="1" applyBorder="1" applyAlignment="1" applyProtection="1">
      <alignment horizontal="center" vertical="center"/>
      <protection hidden="1"/>
    </xf>
    <xf numFmtId="170" fontId="1" fillId="0" borderId="144" xfId="1" applyNumberFormat="1" applyFont="1" applyFill="1" applyBorder="1" applyAlignment="1" applyProtection="1">
      <alignment horizontal="center" vertical="center" wrapText="1"/>
      <protection hidden="1"/>
    </xf>
    <xf numFmtId="170" fontId="1" fillId="0" borderId="144" xfId="1" applyNumberFormat="1" applyFont="1" applyFill="1" applyBorder="1" applyAlignment="1" applyProtection="1">
      <alignment horizontal="center" vertical="center"/>
      <protection hidden="1"/>
    </xf>
    <xf numFmtId="0" fontId="1" fillId="0" borderId="144" xfId="1" applyNumberFormat="1" applyFont="1" applyFill="1" applyBorder="1" applyAlignment="1" applyProtection="1">
      <alignment horizontal="center" vertical="center" wrapText="1"/>
      <protection hidden="1"/>
    </xf>
    <xf numFmtId="3" fontId="0" fillId="2" borderId="123" xfId="0" applyNumberFormat="1" applyFill="1" applyBorder="1" applyAlignment="1" applyProtection="1">
      <alignment horizontal="center" vertical="center"/>
      <protection hidden="1"/>
    </xf>
    <xf numFmtId="0" fontId="0" fillId="2" borderId="123" xfId="1" applyNumberFormat="1" applyFont="1" applyFill="1" applyBorder="1" applyAlignment="1" applyProtection="1">
      <alignment horizontal="center" vertical="center"/>
      <protection hidden="1"/>
    </xf>
    <xf numFmtId="169" fontId="0" fillId="4" borderId="145" xfId="0" applyNumberFormat="1" applyFill="1" applyBorder="1" applyAlignment="1" applyProtection="1">
      <alignment horizontal="center" vertical="center"/>
      <protection hidden="1"/>
    </xf>
    <xf numFmtId="170" fontId="0" fillId="4" borderId="145" xfId="1" applyNumberFormat="1" applyFont="1" applyFill="1" applyBorder="1" applyAlignment="1" applyProtection="1">
      <alignment horizontal="center" vertical="center"/>
      <protection hidden="1"/>
    </xf>
    <xf numFmtId="9" fontId="0" fillId="4" borderId="145" xfId="1" applyFont="1" applyFill="1" applyBorder="1" applyAlignment="1">
      <alignment horizontal="center" vertical="center"/>
    </xf>
    <xf numFmtId="1" fontId="0" fillId="4" borderId="145" xfId="0" applyNumberFormat="1" applyFont="1" applyFill="1" applyBorder="1" applyAlignment="1">
      <alignment horizontal="center" vertical="center"/>
    </xf>
    <xf numFmtId="9" fontId="1" fillId="4" borderId="145" xfId="1" applyFont="1" applyFill="1" applyBorder="1" applyAlignment="1" applyProtection="1">
      <alignment horizontal="center" vertical="center"/>
      <protection hidden="1"/>
    </xf>
    <xf numFmtId="170" fontId="1" fillId="4" borderId="145" xfId="1" applyNumberFormat="1" applyFont="1" applyFill="1" applyBorder="1" applyAlignment="1">
      <alignment horizontal="center" vertical="center"/>
    </xf>
    <xf numFmtId="164" fontId="0" fillId="4" borderId="145" xfId="0" applyNumberFormat="1" applyFont="1" applyFill="1" applyBorder="1" applyAlignment="1">
      <alignment horizontal="center" vertical="center"/>
    </xf>
    <xf numFmtId="9" fontId="1" fillId="4" borderId="145" xfId="1" applyFont="1" applyFill="1" applyBorder="1" applyAlignment="1">
      <alignment horizontal="center" vertical="center"/>
    </xf>
    <xf numFmtId="164" fontId="8" fillId="4" borderId="145" xfId="0" applyNumberFormat="1" applyFont="1" applyFill="1" applyBorder="1" applyAlignment="1" applyProtection="1">
      <alignment horizontal="center" vertical="center"/>
      <protection hidden="1"/>
    </xf>
    <xf numFmtId="9" fontId="8" fillId="4" borderId="145" xfId="1" applyFont="1" applyFill="1" applyBorder="1" applyAlignment="1" applyProtection="1">
      <alignment horizontal="center" vertical="center"/>
      <protection hidden="1"/>
    </xf>
    <xf numFmtId="170" fontId="8" fillId="4" borderId="145" xfId="1" applyNumberFormat="1" applyFont="1" applyFill="1" applyBorder="1" applyAlignment="1" applyProtection="1">
      <alignment horizontal="center" vertical="center"/>
      <protection hidden="1"/>
    </xf>
    <xf numFmtId="170" fontId="3" fillId="4" borderId="48" xfId="1" applyNumberFormat="1" applyFont="1" applyFill="1" applyBorder="1" applyAlignment="1" applyProtection="1">
      <alignment horizontal="center" vertical="center"/>
      <protection hidden="1"/>
    </xf>
    <xf numFmtId="170" fontId="3" fillId="4" borderId="48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48" xfId="1" applyNumberFormat="1" applyFont="1" applyFill="1" applyBorder="1" applyAlignment="1">
      <alignment horizontal="center" vertical="center"/>
    </xf>
    <xf numFmtId="0" fontId="3" fillId="4" borderId="27" xfId="0" applyNumberFormat="1" applyFont="1" applyFill="1" applyBorder="1" applyAlignment="1" applyProtection="1">
      <alignment horizontal="center" vertical="center"/>
      <protection hidden="1"/>
    </xf>
    <xf numFmtId="0" fontId="1" fillId="2" borderId="19" xfId="1" applyNumberFormat="1" applyFont="1" applyFill="1" applyBorder="1" applyAlignment="1">
      <alignment horizontal="center" vertical="center"/>
    </xf>
    <xf numFmtId="0" fontId="1" fillId="2" borderId="100" xfId="1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  <protection hidden="1"/>
    </xf>
    <xf numFmtId="170" fontId="3" fillId="4" borderId="134" xfId="1" applyNumberFormat="1" applyFont="1" applyFill="1" applyBorder="1" applyAlignment="1" applyProtection="1">
      <alignment horizontal="center" vertical="center"/>
      <protection hidden="1"/>
    </xf>
    <xf numFmtId="170" fontId="3" fillId="4" borderId="125" xfId="1" applyNumberFormat="1" applyFont="1" applyFill="1" applyBorder="1" applyAlignment="1" applyProtection="1">
      <alignment horizontal="center" vertical="center"/>
      <protection hidden="1"/>
    </xf>
    <xf numFmtId="0" fontId="3" fillId="4" borderId="146" xfId="0" applyFont="1" applyFill="1" applyBorder="1" applyAlignment="1" applyProtection="1">
      <alignment horizontal="center" vertical="center"/>
      <protection hidden="1"/>
    </xf>
    <xf numFmtId="3" fontId="0" fillId="0" borderId="119" xfId="0" applyNumberFormat="1" applyFill="1" applyBorder="1" applyAlignment="1" applyProtection="1">
      <alignment horizontal="center" vertical="center"/>
      <protection hidden="1"/>
    </xf>
    <xf numFmtId="0" fontId="3" fillId="4" borderId="141" xfId="0" applyFont="1" applyFill="1" applyBorder="1" applyAlignment="1" applyProtection="1">
      <alignment horizontal="center" vertical="center"/>
      <protection hidden="1"/>
    </xf>
    <xf numFmtId="3" fontId="8" fillId="2" borderId="147" xfId="0" applyNumberFormat="1" applyFont="1" applyFill="1" applyBorder="1" applyAlignment="1" applyProtection="1">
      <alignment horizontal="center" vertical="center"/>
      <protection hidden="1"/>
    </xf>
    <xf numFmtId="3" fontId="8" fillId="2" borderId="120" xfId="0" applyNumberFormat="1" applyFont="1" applyFill="1" applyBorder="1" applyAlignment="1" applyProtection="1">
      <alignment horizontal="center" vertical="center"/>
      <protection hidden="1"/>
    </xf>
    <xf numFmtId="3" fontId="0" fillId="0" borderId="122" xfId="0" applyNumberFormat="1" applyFill="1" applyBorder="1" applyAlignment="1" applyProtection="1">
      <alignment horizontal="center" vertical="center"/>
      <protection hidden="1"/>
    </xf>
    <xf numFmtId="3" fontId="0" fillId="0" borderId="148" xfId="0" applyNumberFormat="1" applyFill="1" applyBorder="1" applyAlignment="1" applyProtection="1">
      <alignment horizontal="center" vertical="center"/>
      <protection hidden="1"/>
    </xf>
    <xf numFmtId="0" fontId="3" fillId="4" borderId="121" xfId="0" applyFont="1" applyFill="1" applyBorder="1" applyAlignment="1" applyProtection="1">
      <alignment horizontal="center" vertical="center"/>
      <protection hidden="1"/>
    </xf>
    <xf numFmtId="3" fontId="0" fillId="0" borderId="149" xfId="0" applyNumberForma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0" borderId="150" xfId="0" applyFont="1" applyBorder="1" applyAlignment="1">
      <alignment horizontal="left"/>
    </xf>
    <xf numFmtId="0" fontId="3" fillId="0" borderId="150" xfId="0" applyNumberFormat="1" applyFont="1" applyBorder="1"/>
    <xf numFmtId="164" fontId="0" fillId="2" borderId="0" xfId="0" applyNumberFormat="1" applyFill="1"/>
    <xf numFmtId="0" fontId="0" fillId="7" borderId="0" xfId="0" applyNumberFormat="1" applyFill="1"/>
    <xf numFmtId="164" fontId="0" fillId="7" borderId="0" xfId="0" applyNumberFormat="1" applyFill="1"/>
    <xf numFmtId="9" fontId="3" fillId="4" borderId="60" xfId="1" applyNumberFormat="1" applyFont="1" applyFill="1" applyBorder="1" applyAlignment="1" applyProtection="1">
      <alignment horizontal="center" vertical="center"/>
      <protection hidden="1"/>
    </xf>
    <xf numFmtId="0" fontId="17" fillId="0" borderId="54" xfId="0" applyFont="1" applyFill="1" applyBorder="1" applyAlignment="1">
      <alignment vertical="center"/>
    </xf>
    <xf numFmtId="0" fontId="3" fillId="4" borderId="151" xfId="0" applyFont="1" applyFill="1" applyBorder="1" applyAlignment="1" applyProtection="1">
      <alignment horizontal="center" vertical="center"/>
      <protection hidden="1"/>
    </xf>
    <xf numFmtId="3" fontId="0" fillId="2" borderId="119" xfId="0" applyNumberFormat="1" applyFill="1" applyBorder="1" applyAlignment="1" applyProtection="1">
      <alignment horizontal="center" vertical="center"/>
      <protection hidden="1"/>
    </xf>
    <xf numFmtId="0" fontId="0" fillId="2" borderId="119" xfId="0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left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51" xfId="0" applyFill="1" applyBorder="1" applyAlignment="1" applyProtection="1">
      <alignment horizontal="center" vertical="center"/>
      <protection hidden="1"/>
    </xf>
  </cellXfs>
  <cellStyles count="24">
    <cellStyle name="Euro" xfId="2"/>
    <cellStyle name="Euro 2" xfId="3"/>
    <cellStyle name="Hipervínculo 2" xfId="4"/>
    <cellStyle name="Millares 2" xfId="5"/>
    <cellStyle name="Millares 2 2" xfId="6"/>
    <cellStyle name="Millares 3" xfId="7"/>
    <cellStyle name="Millares 4" xfId="8"/>
    <cellStyle name="Millares 5" xfId="9"/>
    <cellStyle name="Millares 6" xfId="10"/>
    <cellStyle name="Normal" xfId="0" builtinId="0"/>
    <cellStyle name="Normal 2" xfId="11"/>
    <cellStyle name="Normal 3" xfId="12"/>
    <cellStyle name="Normal 4" xfId="13"/>
    <cellStyle name="Normal 5" xfId="14"/>
    <cellStyle name="Normal 6" xfId="15"/>
    <cellStyle name="Porcentaje" xfId="1" builtinId="5"/>
    <cellStyle name="Porcentual 2" xfId="16"/>
    <cellStyle name="Porcentual 2 2" xfId="17"/>
    <cellStyle name="Porcentual 3" xfId="18"/>
    <cellStyle name="Porcentual 4" xfId="19"/>
    <cellStyle name="Porcentual 5" xfId="20"/>
    <cellStyle name="Porcentual 6" xfId="21"/>
    <cellStyle name="Porcentual 7" xfId="22"/>
    <cellStyle name="Porcentual 8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449402</xdr:colOff>
      <xdr:row>2</xdr:row>
      <xdr:rowOff>226868</xdr:rowOff>
    </xdr:from>
    <xdr:to>
      <xdr:col>18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25752" y="607868"/>
          <a:ext cx="11923573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CONSULTAS</a:t>
          </a:r>
          <a:r>
            <a:rPr lang="es-ES" sz="1800" b="1" baseline="0"/>
            <a:t> EXTERNAS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210</xdr:row>
      <xdr:rowOff>142875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7319" y="748146"/>
          <a:ext cx="1704974" cy="38590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4</xdr:col>
      <xdr:colOff>171450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51967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52822</xdr:colOff>
      <xdr:row>0</xdr:row>
      <xdr:rowOff>38100</xdr:rowOff>
    </xdr:from>
    <xdr:to>
      <xdr:col>0</xdr:col>
      <xdr:colOff>421777</xdr:colOff>
      <xdr:row>2</xdr:row>
      <xdr:rowOff>51089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22" y="38100"/>
          <a:ext cx="368955" cy="5273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12</xdr:row>
      <xdr:rowOff>47627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56284</xdr:rowOff>
    </xdr:from>
    <xdr:to>
      <xdr:col>1</xdr:col>
      <xdr:colOff>406978</xdr:colOff>
      <xdr:row>19</xdr:row>
      <xdr:rowOff>97416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  <xdr:twoCellAnchor>
    <xdr:from>
      <xdr:col>4</xdr:col>
      <xdr:colOff>197427</xdr:colOff>
      <xdr:row>0</xdr:row>
      <xdr:rowOff>86589</xdr:rowOff>
    </xdr:from>
    <xdr:to>
      <xdr:col>4</xdr:col>
      <xdr:colOff>1714500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2778702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149938</xdr:colOff>
      <xdr:row>0</xdr:row>
      <xdr:rowOff>91749</xdr:rowOff>
    </xdr:from>
    <xdr:to>
      <xdr:col>4</xdr:col>
      <xdr:colOff>247650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1426288" y="91749"/>
          <a:ext cx="1402637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4</xdr:col>
      <xdr:colOff>136815</xdr:colOff>
      <xdr:row>0</xdr:row>
      <xdr:rowOff>77066</xdr:rowOff>
    </xdr:from>
    <xdr:to>
      <xdr:col>4</xdr:col>
      <xdr:colOff>1771651</xdr:colOff>
      <xdr:row>2</xdr:row>
      <xdr:rowOff>85726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765715" y="77066"/>
          <a:ext cx="1634836" cy="523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95250</xdr:colOff>
      <xdr:row>74</xdr:row>
      <xdr:rowOff>47624</xdr:rowOff>
    </xdr:from>
    <xdr:to>
      <xdr:col>1</xdr:col>
      <xdr:colOff>406400</xdr:colOff>
      <xdr:row>80</xdr:row>
      <xdr:rowOff>95249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754099"/>
          <a:ext cx="15875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67</xdr:row>
      <xdr:rowOff>123825</xdr:rowOff>
    </xdr:from>
    <xdr:to>
      <xdr:col>1</xdr:col>
      <xdr:colOff>419977</xdr:colOff>
      <xdr:row>73</xdr:row>
      <xdr:rowOff>156003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496800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85724</xdr:rowOff>
    </xdr:from>
    <xdr:to>
      <xdr:col>1</xdr:col>
      <xdr:colOff>374650</xdr:colOff>
      <xdr:row>186</xdr:row>
      <xdr:rowOff>133349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7799"/>
          <a:ext cx="15875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173</xdr:row>
      <xdr:rowOff>180975</xdr:rowOff>
    </xdr:from>
    <xdr:to>
      <xdr:col>1</xdr:col>
      <xdr:colOff>391402</xdr:colOff>
      <xdr:row>180</xdr:row>
      <xdr:rowOff>22653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3069550"/>
          <a:ext cx="1610602" cy="11751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17</xdr:col>
      <xdr:colOff>10583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79728" y="607868"/>
          <a:ext cx="7692355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HOSPITALIZACION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157</xdr:row>
      <xdr:rowOff>200025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7319" y="614796"/>
          <a:ext cx="1704974" cy="256361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89204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13</xdr:row>
      <xdr:rowOff>103909</xdr:rowOff>
    </xdr:from>
    <xdr:to>
      <xdr:col>1</xdr:col>
      <xdr:colOff>406978</xdr:colOff>
      <xdr:row>19</xdr:row>
      <xdr:rowOff>145041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009034"/>
          <a:ext cx="1605396" cy="1184132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3</xdr:col>
      <xdr:colOff>2209800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28072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684069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426287" y="91749"/>
          <a:ext cx="1372332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632114</xdr:colOff>
      <xdr:row>0</xdr:row>
      <xdr:rowOff>86591</xdr:rowOff>
    </xdr:from>
    <xdr:to>
      <xdr:col>3</xdr:col>
      <xdr:colOff>2362199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2746664" y="86591"/>
          <a:ext cx="1730085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57150</xdr:colOff>
      <xdr:row>78</xdr:row>
      <xdr:rowOff>85725</xdr:rowOff>
    </xdr:from>
    <xdr:to>
      <xdr:col>1</xdr:col>
      <xdr:colOff>391402</xdr:colOff>
      <xdr:row>84</xdr:row>
      <xdr:rowOff>117903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801600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139</xdr:row>
      <xdr:rowOff>76200</xdr:rowOff>
    </xdr:from>
    <xdr:to>
      <xdr:col>1</xdr:col>
      <xdr:colOff>400927</xdr:colOff>
      <xdr:row>145</xdr:row>
      <xdr:rowOff>108378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079075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145</xdr:row>
      <xdr:rowOff>150018</xdr:rowOff>
    </xdr:from>
    <xdr:to>
      <xdr:col>1</xdr:col>
      <xdr:colOff>390525</xdr:colOff>
      <xdr:row>152</xdr:row>
      <xdr:rowOff>16668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4295893"/>
          <a:ext cx="16002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86</xdr:row>
      <xdr:rowOff>69056</xdr:rowOff>
    </xdr:from>
    <xdr:to>
      <xdr:col>1</xdr:col>
      <xdr:colOff>419099</xdr:colOff>
      <xdr:row>92</xdr:row>
      <xdr:rowOff>133350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4118431"/>
          <a:ext cx="1609725" cy="1207294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22</xdr:row>
      <xdr:rowOff>103909</xdr:rowOff>
    </xdr:from>
    <xdr:to>
      <xdr:col>1</xdr:col>
      <xdr:colOff>406978</xdr:colOff>
      <xdr:row>28</xdr:row>
      <xdr:rowOff>145041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2" y="3104284"/>
          <a:ext cx="1605396" cy="1184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17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73377" y="607868"/>
          <a:ext cx="9551848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UNIDAD</a:t>
          </a:r>
          <a:r>
            <a:rPr lang="es-ES" sz="1800" b="1" baseline="0"/>
            <a:t> DE CUIDADOS INTENSIVOS</a:t>
          </a:r>
          <a:endParaRPr lang="es-ES" sz="18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89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319" y="614796"/>
          <a:ext cx="1704974" cy="205497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0573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0381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1497294" y="83089"/>
          <a:ext cx="1290936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42938"/>
          <a:ext cx="1607138" cy="1192496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151534</xdr:rowOff>
    </xdr:from>
    <xdr:to>
      <xdr:col>1</xdr:col>
      <xdr:colOff>387928</xdr:colOff>
      <xdr:row>18</xdr:row>
      <xdr:rowOff>2166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61409"/>
          <a:ext cx="1605396" cy="1184132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5</xdr:col>
      <xdr:colOff>25977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2805545" y="86589"/>
          <a:ext cx="1567296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684069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422823" y="91749"/>
          <a:ext cx="1374064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632114</xdr:colOff>
      <xdr:row>0</xdr:row>
      <xdr:rowOff>86591</xdr:rowOff>
    </xdr:from>
    <xdr:to>
      <xdr:col>5</xdr:col>
      <xdr:colOff>86592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744932" y="86591"/>
          <a:ext cx="1688524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  <xdr:twoCellAnchor editAs="oneCell">
    <xdr:from>
      <xdr:col>0</xdr:col>
      <xdr:colOff>57151</xdr:colOff>
      <xdr:row>62</xdr:row>
      <xdr:rowOff>57150</xdr:rowOff>
    </xdr:from>
    <xdr:to>
      <xdr:col>1</xdr:col>
      <xdr:colOff>391403</xdr:colOff>
      <xdr:row>68</xdr:row>
      <xdr:rowOff>89328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439525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69</xdr:row>
      <xdr:rowOff>140493</xdr:rowOff>
    </xdr:from>
    <xdr:to>
      <xdr:col>1</xdr:col>
      <xdr:colOff>390526</xdr:colOff>
      <xdr:row>76</xdr:row>
      <xdr:rowOff>7143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2856368"/>
          <a:ext cx="1600200" cy="1200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1727</xdr:colOff>
      <xdr:row>2</xdr:row>
      <xdr:rowOff>226868</xdr:rowOff>
    </xdr:from>
    <xdr:to>
      <xdr:col>16</xdr:col>
      <xdr:colOff>571499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768182" y="607868"/>
          <a:ext cx="9531931" cy="5810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 b="1"/>
            <a:t>UNIDAD</a:t>
          </a:r>
          <a:r>
            <a:rPr lang="es-ES" sz="1400" b="1" baseline="0"/>
            <a:t> DE CUIDADOS INTERMEDIOS NEONATAL</a:t>
          </a:r>
          <a:endParaRPr lang="es-ES" sz="1400" b="1"/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19</xdr:row>
      <xdr:rowOff>180975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7319" y="614796"/>
          <a:ext cx="1704974" cy="1609205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89204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10</xdr:row>
      <xdr:rowOff>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11</xdr:row>
      <xdr:rowOff>233795</xdr:rowOff>
    </xdr:from>
    <xdr:to>
      <xdr:col>1</xdr:col>
      <xdr:colOff>398319</xdr:colOff>
      <xdr:row>16</xdr:row>
      <xdr:rowOff>176213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3169227"/>
          <a:ext cx="1601932" cy="1197987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5</xdr:col>
      <xdr:colOff>25977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2807277" y="86589"/>
          <a:ext cx="157162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684069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426287" y="91749"/>
          <a:ext cx="1372332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632114</xdr:colOff>
      <xdr:row>0</xdr:row>
      <xdr:rowOff>86591</xdr:rowOff>
    </xdr:from>
    <xdr:to>
      <xdr:col>5</xdr:col>
      <xdr:colOff>86592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2746664" y="86591"/>
          <a:ext cx="1692853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1728</xdr:colOff>
      <xdr:row>2</xdr:row>
      <xdr:rowOff>226868</xdr:rowOff>
    </xdr:from>
    <xdr:to>
      <xdr:col>16</xdr:col>
      <xdr:colOff>9525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716228" y="607868"/>
          <a:ext cx="8923197" cy="57669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EMERGENCIA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22</xdr:row>
      <xdr:rowOff>173182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7319" y="614796"/>
          <a:ext cx="1701510" cy="6693477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451071</xdr:colOff>
      <xdr:row>0</xdr:row>
      <xdr:rowOff>133349</xdr:rowOff>
    </xdr:from>
    <xdr:to>
      <xdr:col>0</xdr:col>
      <xdr:colOff>898887</xdr:colOff>
      <xdr:row>2</xdr:row>
      <xdr:rowOff>112569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451071" y="133349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440808</xdr:colOff>
      <xdr:row>0</xdr:row>
      <xdr:rowOff>165340</xdr:rowOff>
    </xdr:from>
    <xdr:to>
      <xdr:col>0</xdr:col>
      <xdr:colOff>952500</xdr:colOff>
      <xdr:row>2</xdr:row>
      <xdr:rowOff>173181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440808" y="165340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909963</xdr:colOff>
      <xdr:row>0</xdr:row>
      <xdr:rowOff>123826</xdr:rowOff>
    </xdr:from>
    <xdr:to>
      <xdr:col>1</xdr:col>
      <xdr:colOff>247650</xdr:colOff>
      <xdr:row>2</xdr:row>
      <xdr:rowOff>123825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909963" y="123826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876830</xdr:colOff>
      <xdr:row>0</xdr:row>
      <xdr:rowOff>119698</xdr:rowOff>
    </xdr:from>
    <xdr:to>
      <xdr:col>1</xdr:col>
      <xdr:colOff>314325</xdr:colOff>
      <xdr:row>2</xdr:row>
      <xdr:rowOff>216783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876830" y="119698"/>
          <a:ext cx="713845" cy="478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267702</xdr:colOff>
      <xdr:row>0</xdr:row>
      <xdr:rowOff>126384</xdr:rowOff>
    </xdr:from>
    <xdr:to>
      <xdr:col>2</xdr:col>
      <xdr:colOff>1065069</xdr:colOff>
      <xdr:row>2</xdr:row>
      <xdr:rowOff>123825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544052" y="126384"/>
          <a:ext cx="1292667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60614</xdr:colOff>
      <xdr:row>0</xdr:row>
      <xdr:rowOff>34636</xdr:rowOff>
    </xdr:from>
    <xdr:to>
      <xdr:col>0</xdr:col>
      <xdr:colOff>429569</xdr:colOff>
      <xdr:row>2</xdr:row>
      <xdr:rowOff>142875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14" y="34636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69273</xdr:colOff>
      <xdr:row>4</xdr:row>
      <xdr:rowOff>340165</xdr:rowOff>
    </xdr:from>
    <xdr:to>
      <xdr:col>1</xdr:col>
      <xdr:colOff>403525</xdr:colOff>
      <xdr:row>8</xdr:row>
      <xdr:rowOff>190502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1578415"/>
          <a:ext cx="1610602" cy="1193362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>
    <xdr:from>
      <xdr:col>2</xdr:col>
      <xdr:colOff>1073725</xdr:colOff>
      <xdr:row>0</xdr:row>
      <xdr:rowOff>129885</xdr:rowOff>
    </xdr:from>
    <xdr:to>
      <xdr:col>2</xdr:col>
      <xdr:colOff>2628900</xdr:colOff>
      <xdr:row>2</xdr:row>
      <xdr:rowOff>138544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2845375" y="129885"/>
          <a:ext cx="1555175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193233</xdr:colOff>
      <xdr:row>0</xdr:row>
      <xdr:rowOff>126385</xdr:rowOff>
    </xdr:from>
    <xdr:to>
      <xdr:col>2</xdr:col>
      <xdr:colOff>1143000</xdr:colOff>
      <xdr:row>2</xdr:row>
      <xdr:rowOff>164523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1469583" y="126385"/>
          <a:ext cx="1445067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2</xdr:col>
      <xdr:colOff>1021770</xdr:colOff>
      <xdr:row>0</xdr:row>
      <xdr:rowOff>129886</xdr:rowOff>
    </xdr:from>
    <xdr:to>
      <xdr:col>2</xdr:col>
      <xdr:colOff>2657476</xdr:colOff>
      <xdr:row>2</xdr:row>
      <xdr:rowOff>138546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793420" y="129886"/>
          <a:ext cx="163570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571500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49551" y="607868"/>
          <a:ext cx="10799624" cy="66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CENTRO</a:t>
          </a:r>
          <a:r>
            <a:rPr lang="es-ES" sz="1800" b="1" baseline="0"/>
            <a:t> QUIRURGICO</a:t>
          </a:r>
          <a:endParaRPr lang="es-ES" sz="1800" b="1"/>
        </a:p>
      </xdr:txBody>
    </xdr:sp>
    <xdr:clientData/>
  </xdr:twoCellAnchor>
  <xdr:twoCellAnchor>
    <xdr:from>
      <xdr:col>0</xdr:col>
      <xdr:colOff>17320</xdr:colOff>
      <xdr:row>2</xdr:row>
      <xdr:rowOff>233796</xdr:rowOff>
    </xdr:from>
    <xdr:to>
      <xdr:col>1</xdr:col>
      <xdr:colOff>296335</xdr:colOff>
      <xdr:row>83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7320" y="614796"/>
          <a:ext cx="1559598" cy="15971404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89204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60614</xdr:colOff>
      <xdr:row>5</xdr:row>
      <xdr:rowOff>63074</xdr:rowOff>
    </xdr:from>
    <xdr:to>
      <xdr:col>1</xdr:col>
      <xdr:colOff>201085</xdr:colOff>
      <xdr:row>11</xdr:row>
      <xdr:rowOff>28577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4" y="2020991"/>
          <a:ext cx="1421054" cy="1172003"/>
        </a:xfrm>
        <a:prstGeom prst="rect">
          <a:avLst/>
        </a:prstGeom>
      </xdr:spPr>
    </xdr:pic>
    <xdr:clientData/>
  </xdr:twoCellAnchor>
  <xdr:twoCellAnchor editAs="oneCell">
    <xdr:from>
      <xdr:col>0</xdr:col>
      <xdr:colOff>49993</xdr:colOff>
      <xdr:row>2</xdr:row>
      <xdr:rowOff>251114</xdr:rowOff>
    </xdr:from>
    <xdr:to>
      <xdr:col>1</xdr:col>
      <xdr:colOff>243418</xdr:colOff>
      <xdr:row>4</xdr:row>
      <xdr:rowOff>277956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3" y="632114"/>
          <a:ext cx="1474008" cy="979342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170584</xdr:rowOff>
    </xdr:from>
    <xdr:to>
      <xdr:col>1</xdr:col>
      <xdr:colOff>232834</xdr:colOff>
      <xdr:row>18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3335001"/>
          <a:ext cx="1454535" cy="1184132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3</xdr:col>
      <xdr:colOff>2209800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28072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772583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430520" y="91749"/>
          <a:ext cx="1331730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632115</xdr:colOff>
      <xdr:row>0</xdr:row>
      <xdr:rowOff>86591</xdr:rowOff>
    </xdr:from>
    <xdr:to>
      <xdr:col>3</xdr:col>
      <xdr:colOff>2266951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2746665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16</xdr:col>
      <xdr:colOff>561975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773376" y="607868"/>
          <a:ext cx="9809024" cy="40524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MORTALIDAD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54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7319" y="614796"/>
          <a:ext cx="1704974" cy="98722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89204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5</xdr:row>
      <xdr:rowOff>154131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58882</xdr:colOff>
      <xdr:row>11</xdr:row>
      <xdr:rowOff>170584</xdr:rowOff>
    </xdr:from>
    <xdr:to>
      <xdr:col>1</xdr:col>
      <xdr:colOff>387928</xdr:colOff>
      <xdr:row>18</xdr:row>
      <xdr:rowOff>21216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2" y="2980459"/>
          <a:ext cx="1605396" cy="1184132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3</xdr:col>
      <xdr:colOff>2209800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 bwMode="auto">
        <a:xfrm>
          <a:off x="28072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684069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426287" y="91749"/>
          <a:ext cx="1372332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632115</xdr:colOff>
      <xdr:row>0</xdr:row>
      <xdr:rowOff>86591</xdr:rowOff>
    </xdr:from>
    <xdr:to>
      <xdr:col>3</xdr:col>
      <xdr:colOff>2266951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2746665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</xdr:colOff>
      <xdr:row>2</xdr:row>
      <xdr:rowOff>226868</xdr:rowOff>
    </xdr:from>
    <xdr:to>
      <xdr:col>51</xdr:col>
      <xdr:colOff>0</xdr:colOff>
      <xdr:row>3</xdr:row>
      <xdr:rowOff>374938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779726" y="607868"/>
          <a:ext cx="10137107" cy="58198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800" b="1"/>
            <a:t>IMAGENES</a:t>
          </a:r>
        </a:p>
      </xdr:txBody>
    </xdr:sp>
    <xdr:clientData/>
  </xdr:twoCellAnchor>
  <xdr:twoCellAnchor>
    <xdr:from>
      <xdr:col>0</xdr:col>
      <xdr:colOff>17319</xdr:colOff>
      <xdr:row>2</xdr:row>
      <xdr:rowOff>233796</xdr:rowOff>
    </xdr:from>
    <xdr:to>
      <xdr:col>1</xdr:col>
      <xdr:colOff>445943</xdr:colOff>
      <xdr:row>26</xdr:row>
      <xdr:rowOff>171450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7319" y="614796"/>
          <a:ext cx="1704974" cy="9300729"/>
        </a:xfrm>
        <a:prstGeom prst="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390459</xdr:colOff>
      <xdr:row>0</xdr:row>
      <xdr:rowOff>98713</xdr:rowOff>
    </xdr:from>
    <xdr:to>
      <xdr:col>0</xdr:col>
      <xdr:colOff>838275</xdr:colOff>
      <xdr:row>2</xdr:row>
      <xdr:rowOff>77933</xdr:rowOff>
    </xdr:to>
    <xdr:sp macro="" textlink="">
      <xdr:nvSpPr>
        <xdr:cNvPr id="4" name="Rectangle 9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390459" y="98713"/>
          <a:ext cx="447816" cy="360220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380196</xdr:colOff>
      <xdr:row>0</xdr:row>
      <xdr:rowOff>130704</xdr:rowOff>
    </xdr:from>
    <xdr:to>
      <xdr:col>0</xdr:col>
      <xdr:colOff>891888</xdr:colOff>
      <xdr:row>2</xdr:row>
      <xdr:rowOff>138545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80196" y="130704"/>
          <a:ext cx="511692" cy="388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PERÚ</a:t>
          </a: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9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866667</xdr:colOff>
      <xdr:row>0</xdr:row>
      <xdr:rowOff>89190</xdr:rowOff>
    </xdr:from>
    <xdr:to>
      <xdr:col>1</xdr:col>
      <xdr:colOff>204354</xdr:colOff>
      <xdr:row>2</xdr:row>
      <xdr:rowOff>89189</xdr:rowOff>
    </xdr:to>
    <xdr:sp macro="" textlink="">
      <xdr:nvSpPr>
        <xdr:cNvPr id="6" name="Rectangle 1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866667" y="89190"/>
          <a:ext cx="614037" cy="380999"/>
        </a:xfrm>
        <a:prstGeom prst="rect">
          <a:avLst/>
        </a:prstGeom>
        <a:solidFill>
          <a:srgbClr val="8000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824876</xdr:colOff>
      <xdr:row>0</xdr:row>
      <xdr:rowOff>93723</xdr:rowOff>
    </xdr:from>
    <xdr:to>
      <xdr:col>1</xdr:col>
      <xdr:colOff>262371</xdr:colOff>
      <xdr:row>2</xdr:row>
      <xdr:rowOff>77933</xdr:rowOff>
    </xdr:to>
    <xdr:sp macro="" textlink="">
      <xdr:nvSpPr>
        <xdr:cNvPr id="7" name="Text Box 1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824876" y="93723"/>
          <a:ext cx="713845" cy="36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Ministerio </a:t>
          </a:r>
        </a:p>
        <a:p>
          <a:pPr algn="l" rtl="1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de Salud</a:t>
          </a:r>
        </a:p>
        <a:p>
          <a:pPr algn="l" rtl="1">
            <a:defRPr sz="1000"/>
          </a:pPr>
          <a:endParaRPr lang="es-ES" sz="800" b="1" i="0" strike="noStrike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224408</xdr:colOff>
      <xdr:row>0</xdr:row>
      <xdr:rowOff>83089</xdr:rowOff>
    </xdr:from>
    <xdr:to>
      <xdr:col>3</xdr:col>
      <xdr:colOff>675412</xdr:colOff>
      <xdr:row>2</xdr:row>
      <xdr:rowOff>80530</xdr:rowOff>
    </xdr:to>
    <xdr:sp macro="" textlink="">
      <xdr:nvSpPr>
        <xdr:cNvPr id="8" name="Rectangle 1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1500758" y="83089"/>
          <a:ext cx="1289204" cy="378441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43297</xdr:colOff>
      <xdr:row>0</xdr:row>
      <xdr:rowOff>0</xdr:rowOff>
    </xdr:from>
    <xdr:to>
      <xdr:col>0</xdr:col>
      <xdr:colOff>412252</xdr:colOff>
      <xdr:row>2</xdr:row>
      <xdr:rowOff>108239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97" y="0"/>
          <a:ext cx="368955" cy="4892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60613</xdr:colOff>
      <xdr:row>5</xdr:row>
      <xdr:rowOff>63074</xdr:rowOff>
    </xdr:from>
    <xdr:to>
      <xdr:col>1</xdr:col>
      <xdr:colOff>394865</xdr:colOff>
      <xdr:row>11</xdr:row>
      <xdr:rowOff>95252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" y="1729949"/>
          <a:ext cx="1610602" cy="1175178"/>
        </a:xfrm>
        <a:prstGeom prst="rect">
          <a:avLst/>
        </a:prstGeom>
      </xdr:spPr>
    </xdr:pic>
    <xdr:clientData/>
  </xdr:twoCellAnchor>
  <xdr:twoCellAnchor editAs="oneCell">
    <xdr:from>
      <xdr:col>0</xdr:col>
      <xdr:colOff>49992</xdr:colOff>
      <xdr:row>2</xdr:row>
      <xdr:rowOff>251114</xdr:rowOff>
    </xdr:from>
    <xdr:to>
      <xdr:col>1</xdr:col>
      <xdr:colOff>406980</xdr:colOff>
      <xdr:row>4</xdr:row>
      <xdr:rowOff>363681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92" y="632114"/>
          <a:ext cx="1633338" cy="969817"/>
        </a:xfrm>
        <a:prstGeom prst="rect">
          <a:avLst/>
        </a:prstGeom>
      </xdr:spPr>
    </xdr:pic>
    <xdr:clientData/>
  </xdr:twoCellAnchor>
  <xdr:twoCellAnchor editAs="oneCell">
    <xdr:from>
      <xdr:col>0</xdr:col>
      <xdr:colOff>49357</xdr:colOff>
      <xdr:row>13</xdr:row>
      <xdr:rowOff>104775</xdr:rowOff>
    </xdr:from>
    <xdr:to>
      <xdr:col>1</xdr:col>
      <xdr:colOff>378403</xdr:colOff>
      <xdr:row>19</xdr:row>
      <xdr:rowOff>145907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7" y="3295650"/>
          <a:ext cx="1605396" cy="1184132"/>
        </a:xfrm>
        <a:prstGeom prst="rect">
          <a:avLst/>
        </a:prstGeom>
      </xdr:spPr>
    </xdr:pic>
    <xdr:clientData/>
  </xdr:twoCellAnchor>
  <xdr:twoCellAnchor>
    <xdr:from>
      <xdr:col>3</xdr:col>
      <xdr:colOff>692727</xdr:colOff>
      <xdr:row>0</xdr:row>
      <xdr:rowOff>86589</xdr:rowOff>
    </xdr:from>
    <xdr:to>
      <xdr:col>3</xdr:col>
      <xdr:colOff>2209800</xdr:colOff>
      <xdr:row>2</xdr:row>
      <xdr:rowOff>95248</xdr:rowOff>
    </xdr:to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2807277" y="86589"/>
          <a:ext cx="1517073" cy="389659"/>
        </a:xfrm>
        <a:prstGeom prst="rect">
          <a:avLst/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149937</xdr:colOff>
      <xdr:row>0</xdr:row>
      <xdr:rowOff>91749</xdr:rowOff>
    </xdr:from>
    <xdr:to>
      <xdr:col>3</xdr:col>
      <xdr:colOff>684069</xdr:colOff>
      <xdr:row>2</xdr:row>
      <xdr:rowOff>129887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426287" y="91749"/>
          <a:ext cx="1372332" cy="4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rgbClr val="FFFFFF"/>
              </a:solidFill>
              <a:latin typeface="Arial"/>
              <a:cs typeface="Arial"/>
            </a:rPr>
            <a:t>Instituto de Gestión de Servicios de Salud</a:t>
          </a:r>
        </a:p>
      </xdr:txBody>
    </xdr:sp>
    <xdr:clientData/>
  </xdr:twoCellAnchor>
  <xdr:twoCellAnchor>
    <xdr:from>
      <xdr:col>3</xdr:col>
      <xdr:colOff>632115</xdr:colOff>
      <xdr:row>0</xdr:row>
      <xdr:rowOff>86591</xdr:rowOff>
    </xdr:from>
    <xdr:to>
      <xdr:col>3</xdr:col>
      <xdr:colOff>2266951</xdr:colOff>
      <xdr:row>2</xdr:row>
      <xdr:rowOff>95251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2746665" y="86591"/>
          <a:ext cx="1634836" cy="389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Instituto Nacional</a:t>
          </a:r>
          <a:r>
            <a:rPr lang="es-ES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 de Salud del Niño - </a:t>
          </a:r>
          <a:r>
            <a:rPr lang="es-ES" sz="900" b="1" i="0" strike="noStrike">
              <a:solidFill>
                <a:sysClr val="windowText" lastClr="000000"/>
              </a:solidFill>
              <a:latin typeface="Arial"/>
              <a:cs typeface="Arial"/>
            </a:rPr>
            <a:t>San Borja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PROYECTOS/boletin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ATO"/>
      <sheetName val="BDCEXTMED"/>
      <sheetName val="BDCEXTCIR"/>
      <sheetName val="BDCEXTSM"/>
      <sheetName val="BDCEXTDENT"/>
      <sheetName val="MEDICINA"/>
      <sheetName val="PATOLOGIA"/>
      <sheetName val="CIRUGIA"/>
      <sheetName val="SALUDMENTAL"/>
      <sheetName val="DENTAL"/>
      <sheetName val="inicio"/>
      <sheetName val="BDBIOTEC"/>
      <sheetName val="BDHOSPMED"/>
      <sheetName val="BDHOSPCIR"/>
      <sheetName val="MEDICINAhosp"/>
      <sheetName val="CIRUGIAhosp"/>
      <sheetName val="cardiologia"/>
      <sheetName val="dermatologia"/>
      <sheetName val="gastroenterologia"/>
      <sheetName val="hematologia"/>
      <sheetName val="infectologia"/>
      <sheetName val="medicina A"/>
      <sheetName val="medicina B"/>
      <sheetName val="neumologia"/>
      <sheetName val="medicina D"/>
      <sheetName val="nefrologia"/>
      <sheetName val="neonatologia"/>
      <sheetName val="medicina C"/>
      <sheetName val="neuropediatria"/>
      <sheetName val="Dpto.Medicina"/>
      <sheetName val="urologia"/>
      <sheetName val="cirugia cabeza y cuello"/>
      <sheetName val="odontopediatria"/>
      <sheetName val="cirugia torax"/>
      <sheetName val="cirugia general"/>
      <sheetName val="cirugia plastica"/>
      <sheetName val="ginecologia"/>
      <sheetName val="neurocirugia"/>
      <sheetName val="oftalmologia"/>
      <sheetName val="otorrinolaringologia"/>
      <sheetName val="quemados"/>
      <sheetName val="traumatologia"/>
      <sheetName val="Dpto.Cirugia"/>
      <sheetName val="cardiologia_cext"/>
      <sheetName val="dermatologia_cext"/>
      <sheetName val="endocrinologia"/>
      <sheetName val="endocrinologia_lab"/>
      <sheetName val="gastroenterologia_cext"/>
      <sheetName val="hematologia_cext"/>
      <sheetName val="infectologia_cext"/>
      <sheetName val="med.fisica"/>
      <sheetName val="fisioterapias"/>
      <sheetName val="pediatria"/>
      <sheetName val="medicina_A_cext"/>
      <sheetName val="medicina_B_cext"/>
      <sheetName val="medicina_C_cext"/>
      <sheetName val="medicina_D_cext"/>
      <sheetName val="med.adolescente"/>
      <sheetName val="nefrologia_cext"/>
      <sheetName val="neonatologia_cext"/>
      <sheetName val="neumologia_cext"/>
      <sheetName val="neuropediatria_cext"/>
      <sheetName val="reumatologia"/>
      <sheetName val="u.asma"/>
      <sheetName val="Dpto.Medicina_cext"/>
      <sheetName val="psiquiatria"/>
      <sheetName val="psicologia"/>
      <sheetName val="cirugia cabeza y cuello_cext"/>
      <sheetName val="cirugia torax_cext"/>
      <sheetName val="cirugia general_cext"/>
      <sheetName val="cirugia plastica_cext"/>
      <sheetName val="ginecologia_cext"/>
      <sheetName val="neurocirugia_cext"/>
      <sheetName val="oftalmologia_cext"/>
      <sheetName val="otorrinolaringologia_cext"/>
      <sheetName val="quemados_cext"/>
      <sheetName val="traumatologia_cext"/>
      <sheetName val="urologia_cext"/>
      <sheetName val="Dpto.Cirugia_cext"/>
      <sheetName val="odonto"/>
      <sheetName val="BDCQX"/>
      <sheetName val="CQX"/>
      <sheetName val="ccc"/>
      <sheetName val="ctorax"/>
      <sheetName val="cgeneral"/>
      <sheetName val="cplastica"/>
      <sheetName val="gineco"/>
      <sheetName val="ncr"/>
      <sheetName val="oftalmo"/>
      <sheetName val="otor"/>
      <sheetName val="quem"/>
      <sheetName val="trauma"/>
      <sheetName val="urol"/>
      <sheetName val="anestesio"/>
      <sheetName val="procedcext"/>
      <sheetName val="cextmorb"/>
      <sheetName val="cextind"/>
      <sheetName val="atc_atd"/>
      <sheetName val="mortalidad"/>
      <sheetName val="movhosp"/>
      <sheetName val="cqxind"/>
      <sheetName val="cqxmot"/>
      <sheetName val="hospmorb"/>
      <sheetName val="indemerg"/>
      <sheetName val="indemerghosp"/>
      <sheetName val="morbemerg"/>
      <sheetName val="morbemergcext"/>
      <sheetName val="cqxdx"/>
      <sheetName val="cqxproced"/>
      <sheetName val="cqxsusp"/>
      <sheetName val="ucidx"/>
      <sheetName val="ucind"/>
      <sheetName val="IMAGENES"/>
      <sheetName val="BIOTEC"/>
      <sheetName val="BDDX"/>
    </sheetNames>
    <sheetDataSet>
      <sheetData sheetId="0">
        <row r="5">
          <cell r="A5">
            <v>1</v>
          </cell>
          <cell r="B5" t="str">
            <v>BIOQUIMICA</v>
          </cell>
          <cell r="C5">
            <v>22606</v>
          </cell>
          <cell r="D5">
            <v>0.23389065927244135</v>
          </cell>
          <cell r="E5">
            <v>14750</v>
          </cell>
          <cell r="F5">
            <v>7856</v>
          </cell>
          <cell r="G5" t="str">
            <v>-</v>
          </cell>
          <cell r="H5">
            <v>0.65248164204193582</v>
          </cell>
          <cell r="I5">
            <v>0.34751835795806424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7743</v>
          </cell>
          <cell r="S5">
            <v>0.34251968503937008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C5" t="str">
            <v>-</v>
          </cell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>
            <v>24214</v>
          </cell>
          <cell r="AL5">
            <v>0.2371550018608842</v>
          </cell>
          <cell r="AM5">
            <v>15759</v>
          </cell>
          <cell r="AN5">
            <v>8455</v>
          </cell>
          <cell r="AO5" t="str">
            <v>-</v>
          </cell>
          <cell r="AP5">
            <v>0.65082183860576526</v>
          </cell>
          <cell r="AQ5">
            <v>0.34917816139423474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AY5" t="str">
            <v>-</v>
          </cell>
          <cell r="AZ5">
            <v>8580</v>
          </cell>
          <cell r="BA5">
            <v>0.35434046419426779</v>
          </cell>
          <cell r="BB5" t="str">
            <v>-</v>
          </cell>
          <cell r="BC5" t="str">
            <v>-</v>
          </cell>
          <cell r="BD5" t="str">
            <v>-</v>
          </cell>
          <cell r="BE5" t="str">
            <v>-</v>
          </cell>
          <cell r="BF5" t="str">
            <v>-</v>
          </cell>
          <cell r="BG5" t="str">
            <v>-</v>
          </cell>
          <cell r="BH5" t="str">
            <v>-</v>
          </cell>
          <cell r="BI5" t="str">
            <v>-</v>
          </cell>
          <cell r="BJ5" t="str">
            <v>-</v>
          </cell>
          <cell r="BK5" t="str">
            <v>-</v>
          </cell>
          <cell r="BL5" t="str">
            <v>-</v>
          </cell>
          <cell r="BM5" t="str">
            <v>-</v>
          </cell>
          <cell r="BN5" t="str">
            <v>-</v>
          </cell>
          <cell r="BO5" t="str">
            <v>-</v>
          </cell>
          <cell r="BP5" t="str">
            <v>-</v>
          </cell>
          <cell r="BQ5" t="str">
            <v>-</v>
          </cell>
          <cell r="BR5" t="str">
            <v>-</v>
          </cell>
          <cell r="BS5">
            <v>20276</v>
          </cell>
          <cell r="BT5">
            <v>0.21295635003991092</v>
          </cell>
          <cell r="BU5">
            <v>11304</v>
          </cell>
          <cell r="BV5">
            <v>8972</v>
          </cell>
          <cell r="BW5" t="str">
            <v>-</v>
          </cell>
          <cell r="BX5">
            <v>0.5575064115210101</v>
          </cell>
          <cell r="BY5">
            <v>0.44249358847898995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>
            <v>8322</v>
          </cell>
          <cell r="CI5">
            <v>0.41043598342868415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N5" t="str">
            <v>-</v>
          </cell>
          <cell r="CO5" t="str">
            <v>-</v>
          </cell>
          <cell r="CP5" t="str">
            <v>-</v>
          </cell>
          <cell r="CQ5" t="str">
            <v>-</v>
          </cell>
          <cell r="CR5" t="str">
            <v>-</v>
          </cell>
          <cell r="CS5" t="str">
            <v>-</v>
          </cell>
          <cell r="CT5" t="str">
            <v>-</v>
          </cell>
          <cell r="CU5" t="str">
            <v>-</v>
          </cell>
          <cell r="CV5" t="str">
            <v>-</v>
          </cell>
          <cell r="CW5" t="str">
            <v>-</v>
          </cell>
          <cell r="CX5" t="str">
            <v>-</v>
          </cell>
          <cell r="CY5" t="str">
            <v>-</v>
          </cell>
          <cell r="CZ5" t="str">
            <v>-</v>
          </cell>
          <cell r="DB5" t="e">
            <v>#DIV/0!</v>
          </cell>
          <cell r="DE5" t="str">
            <v>-</v>
          </cell>
          <cell r="DF5" t="e">
            <v>#DIV/0!</v>
          </cell>
          <cell r="DG5" t="e">
            <v>#DIV/0!</v>
          </cell>
          <cell r="DH5" t="str">
            <v>-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Q5" t="e">
            <v>#DIV/0!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C5" t="str">
            <v>-</v>
          </cell>
          <cell r="ED5" t="str">
            <v>-</v>
          </cell>
          <cell r="EE5" t="str">
            <v>-</v>
          </cell>
          <cell r="EF5" t="str">
            <v>-</v>
          </cell>
          <cell r="EG5" t="str">
            <v>-</v>
          </cell>
          <cell r="EH5" t="str">
            <v>-</v>
          </cell>
          <cell r="EJ5" t="e">
            <v>#DIV/0!</v>
          </cell>
          <cell r="EM5" t="str">
            <v>-</v>
          </cell>
          <cell r="EN5" t="e">
            <v>#DIV/0!</v>
          </cell>
          <cell r="EO5" t="e">
            <v>#DIV/0!</v>
          </cell>
          <cell r="EP5" t="str">
            <v>-</v>
          </cell>
          <cell r="EQ5" t="str">
            <v>-</v>
          </cell>
          <cell r="ER5" t="str">
            <v>-</v>
          </cell>
          <cell r="ES5" t="str">
            <v>-</v>
          </cell>
          <cell r="ET5" t="str">
            <v>-</v>
          </cell>
          <cell r="EU5" t="str">
            <v>-</v>
          </cell>
          <cell r="EV5" t="str">
            <v>-</v>
          </cell>
          <cell r="EW5" t="str">
            <v>-</v>
          </cell>
          <cell r="EY5" t="e">
            <v>#DIV/0!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R5" t="e">
            <v>#DIV/0!</v>
          </cell>
          <cell r="FU5" t="str">
            <v>-</v>
          </cell>
          <cell r="FV5" t="e">
            <v>#DIV/0!</v>
          </cell>
          <cell r="FW5" t="e">
            <v>#DIV/0!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G5" t="e">
            <v>#DIV/0!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Z5" t="e">
            <v>#DIV/0!</v>
          </cell>
          <cell r="HC5" t="str">
            <v>-</v>
          </cell>
          <cell r="HD5" t="e">
            <v>#DIV/0!</v>
          </cell>
          <cell r="HE5" t="e">
            <v>#DIV/0!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O5" t="e">
            <v>#DIV/0!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H5" t="e">
            <v>#DIV/0!</v>
          </cell>
          <cell r="IK5" t="str">
            <v>-</v>
          </cell>
          <cell r="IL5" t="e">
            <v>#DIV/0!</v>
          </cell>
          <cell r="IM5" t="e">
            <v>#DIV/0!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IW5" t="e">
            <v>#DIV/0!</v>
          </cell>
          <cell r="IX5" t="str">
            <v>-</v>
          </cell>
          <cell r="IY5" t="str">
            <v>-</v>
          </cell>
          <cell r="IZ5" t="str">
            <v>-</v>
          </cell>
          <cell r="JA5" t="str">
            <v>-</v>
          </cell>
          <cell r="JB5" t="str">
            <v>-</v>
          </cell>
          <cell r="JC5" t="str">
            <v>-</v>
          </cell>
          <cell r="JD5" t="str">
            <v>-</v>
          </cell>
          <cell r="JE5" t="str">
            <v>-</v>
          </cell>
          <cell r="JF5" t="str">
            <v>-</v>
          </cell>
          <cell r="JG5" t="str">
            <v>-</v>
          </cell>
          <cell r="JH5" t="str">
            <v>-</v>
          </cell>
          <cell r="JI5" t="str">
            <v>-</v>
          </cell>
          <cell r="JJ5" t="str">
            <v>-</v>
          </cell>
          <cell r="JK5" t="str">
            <v>-</v>
          </cell>
          <cell r="JL5" t="str">
            <v>-</v>
          </cell>
          <cell r="JM5" t="str">
            <v>-</v>
          </cell>
          <cell r="JN5" t="str">
            <v>-</v>
          </cell>
          <cell r="JP5" t="e">
            <v>#DIV/0!</v>
          </cell>
          <cell r="JS5" t="str">
            <v>-</v>
          </cell>
          <cell r="JT5" t="e">
            <v>#DIV/0!</v>
          </cell>
          <cell r="JU5" t="e">
            <v>#DIV/0!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E5" t="e">
            <v>#DIV/0!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K5" t="str">
            <v>-</v>
          </cell>
          <cell r="KL5" t="str">
            <v>-</v>
          </cell>
          <cell r="KM5" t="str">
            <v>-</v>
          </cell>
          <cell r="KN5" t="str">
            <v>-</v>
          </cell>
          <cell r="KO5" t="str">
            <v>-</v>
          </cell>
          <cell r="KP5" t="str">
            <v>-</v>
          </cell>
          <cell r="KQ5" t="str">
            <v>-</v>
          </cell>
          <cell r="KR5" t="str">
            <v>-</v>
          </cell>
          <cell r="KS5" t="str">
            <v>-</v>
          </cell>
          <cell r="KT5" t="str">
            <v>-</v>
          </cell>
          <cell r="KU5" t="str">
            <v>-</v>
          </cell>
          <cell r="KV5" t="str">
            <v>-</v>
          </cell>
          <cell r="KX5" t="e">
            <v>#DIV/0!</v>
          </cell>
          <cell r="LA5" t="str">
            <v>-</v>
          </cell>
          <cell r="LB5" t="e">
            <v>#DIV/0!</v>
          </cell>
          <cell r="LC5" t="e">
            <v>#DIV/0!</v>
          </cell>
          <cell r="LD5" t="str">
            <v>-</v>
          </cell>
          <cell r="LE5" t="str">
            <v>-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M5" t="e">
            <v>#DIV/0!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LZ5" t="str">
            <v>-</v>
          </cell>
          <cell r="MA5" t="str">
            <v>-</v>
          </cell>
          <cell r="MB5" t="str">
            <v>-</v>
          </cell>
          <cell r="MC5" t="str">
            <v>-</v>
          </cell>
          <cell r="MD5" t="str">
            <v>-</v>
          </cell>
          <cell r="MF5" t="e">
            <v>#DIV/0!</v>
          </cell>
          <cell r="MI5" t="str">
            <v>-</v>
          </cell>
          <cell r="MJ5" t="e">
            <v>#DIV/0!</v>
          </cell>
          <cell r="MK5" t="e">
            <v>#DIV/0!</v>
          </cell>
          <cell r="ML5" t="str">
            <v>-</v>
          </cell>
          <cell r="MM5" t="str">
            <v>-</v>
          </cell>
          <cell r="MN5" t="str">
            <v>-</v>
          </cell>
          <cell r="MO5" t="str">
            <v>-</v>
          </cell>
          <cell r="MP5" t="str">
            <v>-</v>
          </cell>
          <cell r="MQ5" t="str">
            <v>-</v>
          </cell>
          <cell r="MR5" t="str">
            <v>-</v>
          </cell>
          <cell r="MS5" t="str">
            <v>-</v>
          </cell>
          <cell r="MU5" t="e">
            <v>#DIV/0!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N5" t="e">
            <v>#DIV/0!</v>
          </cell>
          <cell r="NQ5" t="str">
            <v>-</v>
          </cell>
          <cell r="NR5" t="e">
            <v>#DIV/0!</v>
          </cell>
          <cell r="NS5" t="e">
            <v>#DIV/0!</v>
          </cell>
          <cell r="NT5" t="str">
            <v>-</v>
          </cell>
          <cell r="NU5" t="str">
            <v>-</v>
          </cell>
          <cell r="NV5" t="str">
            <v>-</v>
          </cell>
          <cell r="NW5" t="str">
            <v>-</v>
          </cell>
          <cell r="NX5" t="str">
            <v>-</v>
          </cell>
          <cell r="NY5" t="str">
            <v>-</v>
          </cell>
          <cell r="NZ5" t="str">
            <v>-</v>
          </cell>
          <cell r="OA5" t="str">
            <v>-</v>
          </cell>
          <cell r="OC5" t="e">
            <v>#DIV/0!</v>
          </cell>
          <cell r="OD5" t="str">
            <v>-</v>
          </cell>
          <cell r="OE5" t="str">
            <v>-</v>
          </cell>
          <cell r="OF5" t="str">
            <v>-</v>
          </cell>
          <cell r="OG5" t="str">
            <v>-</v>
          </cell>
          <cell r="OH5" t="str">
            <v>-</v>
          </cell>
          <cell r="OI5" t="str">
            <v>-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>
            <v>67096</v>
          </cell>
          <cell r="OV5">
            <v>0.22824408264901383</v>
          </cell>
          <cell r="OW5">
            <v>41813</v>
          </cell>
          <cell r="OX5">
            <v>25283</v>
          </cell>
          <cell r="OY5" t="str">
            <v>-</v>
          </cell>
          <cell r="OZ5">
            <v>0.62318170978895915</v>
          </cell>
          <cell r="PA5">
            <v>0.37681829021104091</v>
          </cell>
          <cell r="PB5" t="str">
            <v>-</v>
          </cell>
          <cell r="PC5" t="str">
            <v>-</v>
          </cell>
          <cell r="PD5" t="str">
            <v>-</v>
          </cell>
          <cell r="PE5" t="str">
            <v>-</v>
          </cell>
          <cell r="PF5" t="str">
            <v>-</v>
          </cell>
          <cell r="PG5" t="str">
            <v>-</v>
          </cell>
          <cell r="PH5" t="str">
            <v>-</v>
          </cell>
          <cell r="PI5" t="str">
            <v>-</v>
          </cell>
          <cell r="PJ5">
            <v>24645</v>
          </cell>
          <cell r="PK5">
            <v>0.3673095266483844</v>
          </cell>
          <cell r="PL5" t="str">
            <v>-</v>
          </cell>
          <cell r="PM5" t="str">
            <v>-</v>
          </cell>
          <cell r="PN5" t="str">
            <v>-</v>
          </cell>
          <cell r="PO5" t="str">
            <v>-</v>
          </cell>
          <cell r="PP5" t="str">
            <v>-</v>
          </cell>
          <cell r="PQ5" t="str">
            <v>-</v>
          </cell>
          <cell r="PR5" t="str">
            <v>-</v>
          </cell>
          <cell r="PS5" t="str">
            <v>-</v>
          </cell>
          <cell r="PT5" t="str">
            <v>-</v>
          </cell>
          <cell r="PU5" t="str">
            <v>-</v>
          </cell>
          <cell r="PV5" t="str">
            <v>-</v>
          </cell>
          <cell r="PW5" t="str">
            <v>-</v>
          </cell>
          <cell r="PX5" t="str">
            <v>-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</row>
        <row r="6">
          <cell r="A6">
            <v>2</v>
          </cell>
          <cell r="B6" t="str">
            <v>HEMATOLOGIA</v>
          </cell>
          <cell r="C6">
            <v>29384</v>
          </cell>
          <cell r="D6">
            <v>0.30401854074411289</v>
          </cell>
          <cell r="E6">
            <v>25313</v>
          </cell>
          <cell r="F6">
            <v>4071</v>
          </cell>
          <cell r="G6" t="str">
            <v>-</v>
          </cell>
          <cell r="H6">
            <v>0.86145521372175338</v>
          </cell>
          <cell r="I6">
            <v>0.13854478627824665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>
            <v>10865</v>
          </cell>
          <cell r="S6">
            <v>0.36975905254560304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>
            <v>30912</v>
          </cell>
          <cell r="AL6">
            <v>0.30275606746194983</v>
          </cell>
          <cell r="AM6">
            <v>26747</v>
          </cell>
          <cell r="AN6">
            <v>4165</v>
          </cell>
          <cell r="AO6" t="str">
            <v>-</v>
          </cell>
          <cell r="AP6">
            <v>0.86526268115942029</v>
          </cell>
          <cell r="AQ6">
            <v>0.13473731884057971</v>
          </cell>
          <cell r="AR6" t="str">
            <v>-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>
            <v>12171</v>
          </cell>
          <cell r="BA6">
            <v>0.39373059006211181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>
            <v>26424</v>
          </cell>
          <cell r="BT6">
            <v>0.27752804268369535</v>
          </cell>
          <cell r="BU6">
            <v>21901</v>
          </cell>
          <cell r="BV6">
            <v>4523</v>
          </cell>
          <cell r="BW6" t="str">
            <v>-</v>
          </cell>
          <cell r="BX6">
            <v>0.8288298516500151</v>
          </cell>
          <cell r="BY6">
            <v>0.17117014834998487</v>
          </cell>
          <cell r="BZ6" t="str">
            <v>-</v>
          </cell>
          <cell r="CA6" t="str">
            <v>-</v>
          </cell>
          <cell r="CB6" t="str">
            <v>-</v>
          </cell>
          <cell r="CC6" t="str">
            <v>-</v>
          </cell>
          <cell r="CD6" t="str">
            <v>-</v>
          </cell>
          <cell r="CE6" t="str">
            <v>-</v>
          </cell>
          <cell r="CF6" t="str">
            <v>-</v>
          </cell>
          <cell r="CG6" t="str">
            <v>-</v>
          </cell>
          <cell r="CH6">
            <v>11833</v>
          </cell>
          <cell r="CI6">
            <v>0.44781259461095974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B6" t="e">
            <v>#DIV/0!</v>
          </cell>
          <cell r="DE6" t="str">
            <v>-</v>
          </cell>
          <cell r="DF6" t="e">
            <v>#DIV/0!</v>
          </cell>
          <cell r="DG6" t="e">
            <v>#DIV/0!</v>
          </cell>
          <cell r="DH6" t="str">
            <v>-</v>
          </cell>
          <cell r="DI6" t="str">
            <v>-</v>
          </cell>
          <cell r="DJ6" t="str">
            <v>-</v>
          </cell>
          <cell r="DK6" t="str">
            <v>-</v>
          </cell>
          <cell r="DL6" t="str">
            <v>-</v>
          </cell>
          <cell r="DM6" t="str">
            <v>-</v>
          </cell>
          <cell r="DN6" t="str">
            <v>-</v>
          </cell>
          <cell r="DO6" t="str">
            <v>-</v>
          </cell>
          <cell r="DQ6" t="e">
            <v>#DIV/0!</v>
          </cell>
          <cell r="DR6" t="str">
            <v>-</v>
          </cell>
          <cell r="DS6" t="str">
            <v>-</v>
          </cell>
          <cell r="DT6" t="str">
            <v>-</v>
          </cell>
          <cell r="DU6" t="str">
            <v>-</v>
          </cell>
          <cell r="DV6" t="str">
            <v>-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J6" t="e">
            <v>#DIV/0!</v>
          </cell>
          <cell r="EM6" t="str">
            <v>-</v>
          </cell>
          <cell r="EN6" t="e">
            <v>#DIV/0!</v>
          </cell>
          <cell r="EO6" t="e">
            <v>#DIV/0!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Y6" t="e">
            <v>#DIV/0!</v>
          </cell>
          <cell r="EZ6" t="str">
            <v>-</v>
          </cell>
          <cell r="FA6" t="str">
            <v>-</v>
          </cell>
          <cell r="FB6" t="str">
            <v>-</v>
          </cell>
          <cell r="FC6" t="str">
            <v>-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R6" t="e">
            <v>#DIV/0!</v>
          </cell>
          <cell r="FU6" t="str">
            <v>-</v>
          </cell>
          <cell r="FV6" t="e">
            <v>#DIV/0!</v>
          </cell>
          <cell r="FW6" t="e">
            <v>#DIV/0!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G6" t="e">
            <v>#DIV/0!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Z6" t="e">
            <v>#DIV/0!</v>
          </cell>
          <cell r="HC6" t="str">
            <v>-</v>
          </cell>
          <cell r="HD6" t="e">
            <v>#DIV/0!</v>
          </cell>
          <cell r="HE6" t="e">
            <v>#DIV/0!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O6" t="e">
            <v>#DIV/0!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  <cell r="IE6" t="str">
            <v>-</v>
          </cell>
          <cell r="IF6" t="str">
            <v>-</v>
          </cell>
          <cell r="IH6" t="e">
            <v>#DIV/0!</v>
          </cell>
          <cell r="IK6" t="str">
            <v>-</v>
          </cell>
          <cell r="IL6" t="e">
            <v>#DIV/0!</v>
          </cell>
          <cell r="IM6" t="e">
            <v>#DIV/0!</v>
          </cell>
          <cell r="IN6" t="str">
            <v>-</v>
          </cell>
          <cell r="IO6" t="str">
            <v>-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W6" t="e">
            <v>#DIV/0!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P6" t="e">
            <v>#DIV/0!</v>
          </cell>
          <cell r="JS6" t="str">
            <v>-</v>
          </cell>
          <cell r="JT6" t="e">
            <v>#DIV/0!</v>
          </cell>
          <cell r="JU6" t="e">
            <v>#DIV/0!</v>
          </cell>
          <cell r="JV6" t="str">
            <v>-</v>
          </cell>
          <cell r="JW6" t="str">
            <v>-</v>
          </cell>
          <cell r="JX6" t="str">
            <v>-</v>
          </cell>
          <cell r="JY6" t="str">
            <v>-</v>
          </cell>
          <cell r="JZ6" t="str">
            <v>-</v>
          </cell>
          <cell r="KA6" t="str">
            <v>-</v>
          </cell>
          <cell r="KB6" t="str">
            <v>-</v>
          </cell>
          <cell r="KC6" t="str">
            <v>-</v>
          </cell>
          <cell r="KE6" t="e">
            <v>#DIV/0!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X6" t="e">
            <v>#DIV/0!</v>
          </cell>
          <cell r="LA6" t="str">
            <v>-</v>
          </cell>
          <cell r="LB6" t="e">
            <v>#DIV/0!</v>
          </cell>
          <cell r="LC6" t="e">
            <v>#DIV/0!</v>
          </cell>
          <cell r="LD6" t="str">
            <v>-</v>
          </cell>
          <cell r="LE6" t="str">
            <v>-</v>
          </cell>
          <cell r="LF6" t="str">
            <v>-</v>
          </cell>
          <cell r="LG6" t="str">
            <v>-</v>
          </cell>
          <cell r="LH6" t="str">
            <v>-</v>
          </cell>
          <cell r="LI6" t="str">
            <v>-</v>
          </cell>
          <cell r="LJ6" t="str">
            <v>-</v>
          </cell>
          <cell r="LK6" t="str">
            <v>-</v>
          </cell>
          <cell r="LM6" t="e">
            <v>#DIV/0!</v>
          </cell>
          <cell r="LN6" t="str">
            <v>-</v>
          </cell>
          <cell r="LO6" t="str">
            <v>-</v>
          </cell>
          <cell r="LP6" t="str">
            <v>-</v>
          </cell>
          <cell r="LQ6" t="str">
            <v>-</v>
          </cell>
          <cell r="LR6" t="str">
            <v>-</v>
          </cell>
          <cell r="LS6" t="str">
            <v>-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F6" t="e">
            <v>#DIV/0!</v>
          </cell>
          <cell r="MI6" t="str">
            <v>-</v>
          </cell>
          <cell r="MJ6" t="e">
            <v>#DIV/0!</v>
          </cell>
          <cell r="MK6" t="e">
            <v>#DIV/0!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U6" t="e">
            <v>#DIV/0!</v>
          </cell>
          <cell r="MV6" t="str">
            <v>-</v>
          </cell>
          <cell r="MW6" t="str">
            <v>-</v>
          </cell>
          <cell r="MX6" t="str">
            <v>-</v>
          </cell>
          <cell r="MY6" t="str">
            <v>-</v>
          </cell>
          <cell r="MZ6" t="str">
            <v>-</v>
          </cell>
          <cell r="NA6" t="str">
            <v>-</v>
          </cell>
          <cell r="NB6" t="str">
            <v>-</v>
          </cell>
          <cell r="NC6" t="str">
            <v>-</v>
          </cell>
          <cell r="ND6" t="str">
            <v>-</v>
          </cell>
          <cell r="NE6" t="str">
            <v>-</v>
          </cell>
          <cell r="NF6" t="str">
            <v>-</v>
          </cell>
          <cell r="NG6" t="str">
            <v>-</v>
          </cell>
          <cell r="NH6" t="str">
            <v>-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N6" t="e">
            <v>#DIV/0!</v>
          </cell>
          <cell r="NQ6" t="str">
            <v>-</v>
          </cell>
          <cell r="NR6" t="e">
            <v>#DIV/0!</v>
          </cell>
          <cell r="NS6" t="e">
            <v>#DIV/0!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C6" t="e">
            <v>#DIV/0!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 t="str">
            <v>-</v>
          </cell>
          <cell r="OK6" t="str">
            <v>-</v>
          </cell>
          <cell r="OL6" t="str">
            <v>-</v>
          </cell>
          <cell r="OM6" t="str">
            <v>-</v>
          </cell>
          <cell r="ON6" t="str">
            <v>-</v>
          </cell>
          <cell r="OO6" t="str">
            <v>-</v>
          </cell>
          <cell r="OP6" t="str">
            <v>-</v>
          </cell>
          <cell r="OQ6" t="str">
            <v>-</v>
          </cell>
          <cell r="OR6" t="str">
            <v>-</v>
          </cell>
          <cell r="OS6" t="str">
            <v>-</v>
          </cell>
          <cell r="OT6" t="str">
            <v>-</v>
          </cell>
          <cell r="OU6">
            <v>86720</v>
          </cell>
          <cell r="OV6">
            <v>0.29500010205261834</v>
          </cell>
          <cell r="OW6">
            <v>73961</v>
          </cell>
          <cell r="OX6">
            <v>12759</v>
          </cell>
          <cell r="OY6" t="str">
            <v>-</v>
          </cell>
          <cell r="OZ6">
            <v>0.85287130996309968</v>
          </cell>
          <cell r="PA6">
            <v>0.14712869003690038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>
            <v>34869</v>
          </cell>
          <cell r="PK6">
            <v>0.40208717712177122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 t="str">
            <v>-</v>
          </cell>
          <cell r="PZ6" t="str">
            <v>-</v>
          </cell>
          <cell r="QA6" t="str">
            <v>-</v>
          </cell>
          <cell r="QB6" t="str">
            <v>-</v>
          </cell>
        </row>
        <row r="7">
          <cell r="A7">
            <v>3</v>
          </cell>
          <cell r="B7" t="str">
            <v>MICROBIOLOGIA</v>
          </cell>
          <cell r="C7">
            <v>16040</v>
          </cell>
          <cell r="D7">
            <v>0.16595621404626909</v>
          </cell>
          <cell r="E7">
            <v>10123</v>
          </cell>
          <cell r="F7">
            <v>5917</v>
          </cell>
          <cell r="G7" t="str">
            <v>-</v>
          </cell>
          <cell r="H7">
            <v>0.63110972568578549</v>
          </cell>
          <cell r="I7">
            <v>0.36889027431421445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>
            <v>17917</v>
          </cell>
          <cell r="AL7">
            <v>0.17548138136373431</v>
          </cell>
          <cell r="AM7">
            <v>11034</v>
          </cell>
          <cell r="AN7">
            <v>6883</v>
          </cell>
          <cell r="AO7" t="str">
            <v>-</v>
          </cell>
          <cell r="AP7">
            <v>0.61583970530780818</v>
          </cell>
          <cell r="AQ7">
            <v>0.38416029469219176</v>
          </cell>
          <cell r="AR7" t="str">
            <v>-</v>
          </cell>
          <cell r="AS7" t="str">
            <v>-</v>
          </cell>
          <cell r="AT7" t="str">
            <v>-</v>
          </cell>
          <cell r="AU7" t="str">
            <v>-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BA7">
            <v>0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>
            <v>15479</v>
          </cell>
          <cell r="BT7">
            <v>0.16257404528840902</v>
          </cell>
          <cell r="BU7">
            <v>9792</v>
          </cell>
          <cell r="BV7">
            <v>5687</v>
          </cell>
          <cell r="BW7" t="str">
            <v>-</v>
          </cell>
          <cell r="BX7">
            <v>0.63259900510368883</v>
          </cell>
          <cell r="BY7">
            <v>0.36740099489631112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I7">
            <v>0</v>
          </cell>
          <cell r="CJ7" t="str">
            <v>-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B7" t="e">
            <v>#DIV/0!</v>
          </cell>
          <cell r="DE7" t="str">
            <v>-</v>
          </cell>
          <cell r="DF7" t="e">
            <v>#DIV/0!</v>
          </cell>
          <cell r="DG7" t="e">
            <v>#DIV/0!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Q7" t="e">
            <v>#DIV/0!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W7" t="str">
            <v>-</v>
          </cell>
          <cell r="DX7" t="str">
            <v>-</v>
          </cell>
          <cell r="DY7" t="str">
            <v>-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J7" t="e">
            <v>#DIV/0!</v>
          </cell>
          <cell r="EM7" t="str">
            <v>-</v>
          </cell>
          <cell r="EN7" t="e">
            <v>#DIV/0!</v>
          </cell>
          <cell r="EO7" t="e">
            <v>#DIV/0!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Y7" t="e">
            <v>#DIV/0!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R7" t="e">
            <v>#DIV/0!</v>
          </cell>
          <cell r="FU7" t="str">
            <v>-</v>
          </cell>
          <cell r="FV7" t="e">
            <v>#DIV/0!</v>
          </cell>
          <cell r="FW7" t="e">
            <v>#DIV/0!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G7" t="e">
            <v>#DIV/0!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Z7" t="e">
            <v>#DIV/0!</v>
          </cell>
          <cell r="HC7" t="str">
            <v>-</v>
          </cell>
          <cell r="HD7" t="e">
            <v>#DIV/0!</v>
          </cell>
          <cell r="HE7" t="e">
            <v>#DIV/0!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O7" t="e">
            <v>#DIV/0!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H7" t="e">
            <v>#DIV/0!</v>
          </cell>
          <cell r="IK7" t="str">
            <v>-</v>
          </cell>
          <cell r="IL7" t="e">
            <v>#DIV/0!</v>
          </cell>
          <cell r="IM7" t="e">
            <v>#DIV/0!</v>
          </cell>
          <cell r="IN7" t="str">
            <v>-</v>
          </cell>
          <cell r="IO7" t="str">
            <v>-</v>
          </cell>
          <cell r="IP7" t="str">
            <v>-</v>
          </cell>
          <cell r="IQ7" t="str">
            <v>-</v>
          </cell>
          <cell r="IR7" t="str">
            <v>-</v>
          </cell>
          <cell r="IS7" t="str">
            <v>-</v>
          </cell>
          <cell r="IT7" t="str">
            <v>-</v>
          </cell>
          <cell r="IU7" t="str">
            <v>-</v>
          </cell>
          <cell r="IW7" t="e">
            <v>#DIV/0!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P7" t="e">
            <v>#DIV/0!</v>
          </cell>
          <cell r="JS7" t="str">
            <v>-</v>
          </cell>
          <cell r="JT7" t="e">
            <v>#DIV/0!</v>
          </cell>
          <cell r="JU7" t="e">
            <v>#DIV/0!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E7" t="e">
            <v>#DIV/0!</v>
          </cell>
          <cell r="KF7" t="str">
            <v>-</v>
          </cell>
          <cell r="KG7" t="str">
            <v>-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X7" t="e">
            <v>#DIV/0!</v>
          </cell>
          <cell r="LA7" t="str">
            <v>-</v>
          </cell>
          <cell r="LB7" t="e">
            <v>#DIV/0!</v>
          </cell>
          <cell r="LC7" t="e">
            <v>#DIV/0!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M7" t="e">
            <v>#DIV/0!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T7" t="str">
            <v>-</v>
          </cell>
          <cell r="LU7" t="str">
            <v>-</v>
          </cell>
          <cell r="LV7" t="str">
            <v>-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F7" t="e">
            <v>#DIV/0!</v>
          </cell>
          <cell r="MI7" t="str">
            <v>-</v>
          </cell>
          <cell r="MJ7" t="e">
            <v>#DIV/0!</v>
          </cell>
          <cell r="MK7" t="e">
            <v>#DIV/0!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 xml:space="preserve"> </v>
          </cell>
          <cell r="MQ7" t="str">
            <v>-</v>
          </cell>
          <cell r="MR7" t="str">
            <v>-</v>
          </cell>
          <cell r="MS7" t="str">
            <v>-</v>
          </cell>
          <cell r="MU7" t="e">
            <v>#DIV/0!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I7" t="str">
            <v>-</v>
          </cell>
          <cell r="NJ7" t="str">
            <v>-</v>
          </cell>
          <cell r="NK7" t="str">
            <v>-</v>
          </cell>
          <cell r="NL7" t="str">
            <v>-</v>
          </cell>
          <cell r="NN7" t="e">
            <v>#DIV/0!</v>
          </cell>
          <cell r="NQ7" t="str">
            <v>-</v>
          </cell>
          <cell r="NR7" t="e">
            <v>#DIV/0!</v>
          </cell>
          <cell r="NS7" t="e">
            <v>#DIV/0!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C7" t="e">
            <v>#DIV/0!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>
            <v>49436</v>
          </cell>
          <cell r="OV7">
            <v>0.16816910799208071</v>
          </cell>
          <cell r="OW7">
            <v>30949</v>
          </cell>
          <cell r="OX7">
            <v>18487</v>
          </cell>
          <cell r="OY7" t="str">
            <v>-</v>
          </cell>
          <cell r="OZ7">
            <v>0.62604175095072412</v>
          </cell>
          <cell r="PA7">
            <v>0.37395824904927583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>
            <v>0</v>
          </cell>
          <cell r="PK7">
            <v>0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</row>
        <row r="8">
          <cell r="A8">
            <v>4</v>
          </cell>
          <cell r="B8" t="str">
            <v>ANATOMIA PATOLOGICA</v>
          </cell>
          <cell r="C8">
            <v>726</v>
          </cell>
          <cell r="D8">
            <v>7.5114845010967185E-3</v>
          </cell>
          <cell r="E8">
            <v>349</v>
          </cell>
          <cell r="F8">
            <v>377</v>
          </cell>
          <cell r="G8" t="str">
            <v>-</v>
          </cell>
          <cell r="H8">
            <v>0.4807162534435262</v>
          </cell>
          <cell r="I8">
            <v>0.5192837465564738</v>
          </cell>
          <cell r="J8" t="str">
            <v>-</v>
          </cell>
          <cell r="K8">
            <v>40</v>
          </cell>
          <cell r="L8">
            <v>686</v>
          </cell>
          <cell r="M8">
            <v>0</v>
          </cell>
          <cell r="N8">
            <v>5.5096418732782371E-2</v>
          </cell>
          <cell r="O8">
            <v>0.94490358126721763</v>
          </cell>
          <cell r="P8">
            <v>0</v>
          </cell>
          <cell r="Q8">
            <v>0</v>
          </cell>
          <cell r="R8">
            <v>102</v>
          </cell>
          <cell r="S8">
            <v>0.14049586776859505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>
            <v>786</v>
          </cell>
          <cell r="AL8">
            <v>7.6981841687724043E-3</v>
          </cell>
          <cell r="AM8">
            <v>283</v>
          </cell>
          <cell r="AN8">
            <v>503</v>
          </cell>
          <cell r="AO8" t="str">
            <v>-</v>
          </cell>
          <cell r="AP8">
            <v>0.36005089058524176</v>
          </cell>
          <cell r="AQ8">
            <v>0.63994910941475824</v>
          </cell>
          <cell r="AR8" t="str">
            <v>-</v>
          </cell>
          <cell r="AS8">
            <v>40</v>
          </cell>
          <cell r="AT8">
            <v>746</v>
          </cell>
          <cell r="AU8">
            <v>0</v>
          </cell>
          <cell r="AV8">
            <v>5.0890585241730277E-2</v>
          </cell>
          <cell r="AW8">
            <v>0.94910941475826971</v>
          </cell>
          <cell r="AX8">
            <v>0</v>
          </cell>
          <cell r="AY8">
            <v>0</v>
          </cell>
          <cell r="AZ8">
            <v>147</v>
          </cell>
          <cell r="BA8">
            <v>0.18702290076335878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>
            <v>781</v>
          </cell>
          <cell r="BT8">
            <v>8.2027475528294747E-3</v>
          </cell>
          <cell r="BU8">
            <v>251</v>
          </cell>
          <cell r="BV8">
            <v>530</v>
          </cell>
          <cell r="BW8" t="str">
            <v>-</v>
          </cell>
          <cell r="BX8">
            <v>0.32138284250960308</v>
          </cell>
          <cell r="BY8">
            <v>0.67861715749039697</v>
          </cell>
          <cell r="BZ8" t="str">
            <v>-</v>
          </cell>
          <cell r="CA8">
            <v>51</v>
          </cell>
          <cell r="CB8">
            <v>729</v>
          </cell>
          <cell r="CC8">
            <v>1</v>
          </cell>
          <cell r="CD8">
            <v>6.530089628681178E-2</v>
          </cell>
          <cell r="CE8">
            <v>0.93341869398207422</v>
          </cell>
          <cell r="CF8">
            <v>1.2804097311139564E-3</v>
          </cell>
          <cell r="CG8">
            <v>5.8823529411764705E-2</v>
          </cell>
          <cell r="CH8">
            <v>106</v>
          </cell>
          <cell r="CI8">
            <v>0.13572343149807939</v>
          </cell>
          <cell r="CJ8" t="str">
            <v>-</v>
          </cell>
          <cell r="CK8" t="str">
            <v>-</v>
          </cell>
          <cell r="CL8" t="str">
            <v>-</v>
          </cell>
          <cell r="CM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B8" t="e">
            <v>#DIV/0!</v>
          </cell>
          <cell r="DE8" t="str">
            <v>-</v>
          </cell>
          <cell r="DF8" t="e">
            <v>#DIV/0!</v>
          </cell>
          <cell r="DG8" t="e">
            <v>#DIV/0!</v>
          </cell>
          <cell r="DH8" t="str">
            <v>-</v>
          </cell>
          <cell r="DL8" t="e">
            <v>#DIV/0!</v>
          </cell>
          <cell r="DM8" t="e">
            <v>#DIV/0!</v>
          </cell>
          <cell r="DN8" t="e">
            <v>#DIV/0!</v>
          </cell>
          <cell r="DO8" t="e">
            <v>#DIV/0!</v>
          </cell>
          <cell r="DQ8" t="e">
            <v>#DIV/0!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DZ8" t="str">
            <v>-</v>
          </cell>
          <cell r="EA8" t="str">
            <v>-</v>
          </cell>
          <cell r="EB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J8" t="e">
            <v>#DIV/0!</v>
          </cell>
          <cell r="EM8" t="str">
            <v>-</v>
          </cell>
          <cell r="EN8" t="e">
            <v>#DIV/0!</v>
          </cell>
          <cell r="EO8" t="e">
            <v>#DIV/0!</v>
          </cell>
          <cell r="EP8" t="str">
            <v>-</v>
          </cell>
          <cell r="ET8" t="e">
            <v>#DIV/0!</v>
          </cell>
          <cell r="EU8" t="e">
            <v>#DIV/0!</v>
          </cell>
          <cell r="EV8" t="e">
            <v>#DIV/0!</v>
          </cell>
          <cell r="EW8" t="e">
            <v>#DIV/0!</v>
          </cell>
          <cell r="EY8" t="e">
            <v>#DIV/0!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R8" t="e">
            <v>#DIV/0!</v>
          </cell>
          <cell r="FU8" t="str">
            <v>-</v>
          </cell>
          <cell r="FV8" t="e">
            <v>#DIV/0!</v>
          </cell>
          <cell r="FW8" t="e">
            <v>#DIV/0!</v>
          </cell>
          <cell r="FX8" t="str">
            <v>-</v>
          </cell>
          <cell r="GB8" t="e">
            <v>#DIV/0!</v>
          </cell>
          <cell r="GC8" t="e">
            <v>#DIV/0!</v>
          </cell>
          <cell r="GD8" t="e">
            <v>#DIV/0!</v>
          </cell>
          <cell r="GE8" t="e">
            <v>#DIV/0!</v>
          </cell>
          <cell r="GG8" t="e">
            <v>#DIV/0!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Z8" t="e">
            <v>#DIV/0!</v>
          </cell>
          <cell r="HC8" t="str">
            <v>-</v>
          </cell>
          <cell r="HD8" t="e">
            <v>#DIV/0!</v>
          </cell>
          <cell r="HE8" t="e">
            <v>#DIV/0!</v>
          </cell>
          <cell r="HF8" t="str">
            <v>-</v>
          </cell>
          <cell r="HJ8" t="e">
            <v>#DIV/0!</v>
          </cell>
          <cell r="HK8" t="e">
            <v>#DIV/0!</v>
          </cell>
          <cell r="HL8" t="e">
            <v>#DIV/0!</v>
          </cell>
          <cell r="HM8" t="e">
            <v>#DIV/0!</v>
          </cell>
          <cell r="HO8" t="e">
            <v>#DIV/0!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H8" t="e">
            <v>#DIV/0!</v>
          </cell>
          <cell r="IK8" t="str">
            <v>-</v>
          </cell>
          <cell r="IL8" t="e">
            <v>#DIV/0!</v>
          </cell>
          <cell r="IM8" t="e">
            <v>#DIV/0!</v>
          </cell>
          <cell r="IN8" t="str">
            <v>-</v>
          </cell>
          <cell r="IR8" t="e">
            <v>#DIV/0!</v>
          </cell>
          <cell r="IS8" t="e">
            <v>#DIV/0!</v>
          </cell>
          <cell r="IT8" t="e">
            <v>#DIV/0!</v>
          </cell>
          <cell r="IU8" t="e">
            <v>#DIV/0!</v>
          </cell>
          <cell r="IW8" t="e">
            <v>#DIV/0!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P8" t="e">
            <v>#DIV/0!</v>
          </cell>
          <cell r="JS8" t="str">
            <v>-</v>
          </cell>
          <cell r="JT8" t="e">
            <v>#DIV/0!</v>
          </cell>
          <cell r="JU8" t="e">
            <v>#DIV/0!</v>
          </cell>
          <cell r="JV8" t="str">
            <v>-</v>
          </cell>
          <cell r="JZ8" t="e">
            <v>#DIV/0!</v>
          </cell>
          <cell r="KA8" t="e">
            <v>#DIV/0!</v>
          </cell>
          <cell r="KB8" t="e">
            <v>#DIV/0!</v>
          </cell>
          <cell r="KC8" t="e">
            <v>#DIV/0!</v>
          </cell>
          <cell r="KE8" t="e">
            <v>#DIV/0!</v>
          </cell>
          <cell r="KF8" t="str">
            <v>-</v>
          </cell>
          <cell r="KG8" t="str">
            <v>-</v>
          </cell>
          <cell r="KH8" t="str">
            <v>-</v>
          </cell>
          <cell r="KI8" t="str">
            <v>-</v>
          </cell>
          <cell r="KJ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X8" t="e">
            <v>#DIV/0!</v>
          </cell>
          <cell r="LA8" t="str">
            <v>-</v>
          </cell>
          <cell r="LB8" t="e">
            <v>#DIV/0!</v>
          </cell>
          <cell r="LC8" t="e">
            <v>#DIV/0!</v>
          </cell>
          <cell r="LD8" t="str">
            <v>-</v>
          </cell>
          <cell r="LH8" t="e">
            <v>#DIV/0!</v>
          </cell>
          <cell r="LI8" t="e">
            <v>#DIV/0!</v>
          </cell>
          <cell r="LJ8" t="e">
            <v>#DIV/0!</v>
          </cell>
          <cell r="LK8" t="e">
            <v>#DIV/0!</v>
          </cell>
          <cell r="LM8" t="e">
            <v>#DIV/0!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W8" t="str">
            <v>-</v>
          </cell>
          <cell r="LX8" t="str">
            <v>-</v>
          </cell>
          <cell r="LY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F8" t="e">
            <v>#DIV/0!</v>
          </cell>
          <cell r="MI8" t="str">
            <v>-</v>
          </cell>
          <cell r="MJ8" t="e">
            <v>#DIV/0!</v>
          </cell>
          <cell r="MK8" t="e">
            <v>#DIV/0!</v>
          </cell>
          <cell r="ML8" t="str">
            <v>-</v>
          </cell>
          <cell r="MP8" t="e">
            <v>#DIV/0!</v>
          </cell>
          <cell r="MQ8" t="e">
            <v>#DIV/0!</v>
          </cell>
          <cell r="MR8" t="e">
            <v>#DIV/0!</v>
          </cell>
          <cell r="MS8" t="e">
            <v>#DIV/0!</v>
          </cell>
          <cell r="MU8" t="e">
            <v>#DIV/0!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L8" t="str">
            <v>-</v>
          </cell>
          <cell r="NN8" t="e">
            <v>#DIV/0!</v>
          </cell>
          <cell r="NQ8" t="str">
            <v>-</v>
          </cell>
          <cell r="NR8" t="e">
            <v>#DIV/0!</v>
          </cell>
          <cell r="NS8" t="e">
            <v>#DIV/0!</v>
          </cell>
          <cell r="NT8" t="str">
            <v>-</v>
          </cell>
          <cell r="NX8" t="e">
            <v>#DIV/0!</v>
          </cell>
          <cell r="NY8" t="e">
            <v>#DIV/0!</v>
          </cell>
          <cell r="NZ8" t="e">
            <v>#DIV/0!</v>
          </cell>
          <cell r="OA8" t="e">
            <v>#DIV/0!</v>
          </cell>
          <cell r="OC8" t="e">
            <v>#DIV/0!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>
            <v>2293</v>
          </cell>
          <cell r="OV8">
            <v>7.8002217943571707E-3</v>
          </cell>
          <cell r="OW8">
            <v>883</v>
          </cell>
          <cell r="OX8">
            <v>1410</v>
          </cell>
          <cell r="OY8" t="str">
            <v>-</v>
          </cell>
          <cell r="OZ8">
            <v>0.38508504143044048</v>
          </cell>
          <cell r="PA8">
            <v>0.61491495856955958</v>
          </cell>
          <cell r="PB8" t="str">
            <v>-</v>
          </cell>
          <cell r="PC8">
            <v>131</v>
          </cell>
          <cell r="PD8">
            <v>2161</v>
          </cell>
          <cell r="PE8">
            <v>1</v>
          </cell>
          <cell r="PF8">
            <v>5.7130396860008724E-2</v>
          </cell>
          <cell r="PG8">
            <v>0.94243349324029657</v>
          </cell>
          <cell r="PH8">
            <v>4.3610989969472308E-4</v>
          </cell>
          <cell r="PI8">
            <v>2.3255813953488372E-2</v>
          </cell>
          <cell r="PJ8">
            <v>355</v>
          </cell>
          <cell r="PK8">
            <v>0.15481901439162668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</row>
        <row r="9">
          <cell r="A9">
            <v>5</v>
          </cell>
          <cell r="B9" t="str">
            <v>HEMOTERAPIA Y BANCO DE SANGRE</v>
          </cell>
          <cell r="C9">
            <v>10698</v>
          </cell>
          <cell r="D9">
            <v>0.11068575921864007</v>
          </cell>
          <cell r="E9">
            <v>9449</v>
          </cell>
          <cell r="F9">
            <v>1249</v>
          </cell>
          <cell r="G9" t="str">
            <v>-</v>
          </cell>
          <cell r="H9">
            <v>0.88324920545896424</v>
          </cell>
          <cell r="I9">
            <v>0.11675079454103571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>
            <v>2862</v>
          </cell>
          <cell r="S9">
            <v>0.26752664049355018</v>
          </cell>
          <cell r="T9">
            <v>258</v>
          </cell>
          <cell r="U9">
            <v>2118</v>
          </cell>
          <cell r="V9">
            <v>1059</v>
          </cell>
          <cell r="W9">
            <v>255</v>
          </cell>
          <cell r="X9">
            <v>255</v>
          </cell>
          <cell r="Y9">
            <v>255</v>
          </cell>
          <cell r="AA9">
            <v>255</v>
          </cell>
          <cell r="AB9">
            <v>39</v>
          </cell>
          <cell r="AD9">
            <v>0.24079320113314448</v>
          </cell>
          <cell r="AE9">
            <v>0.24079320113314448</v>
          </cell>
          <cell r="AF9">
            <v>0.24079320113314448</v>
          </cell>
          <cell r="AG9">
            <v>0</v>
          </cell>
          <cell r="AH9">
            <v>0.24079320113314448</v>
          </cell>
          <cell r="AI9">
            <v>3.6827195467422094E-2</v>
          </cell>
          <cell r="AJ9">
            <v>0</v>
          </cell>
          <cell r="AK9">
            <v>11055</v>
          </cell>
          <cell r="AL9">
            <v>0.10827407886231416</v>
          </cell>
          <cell r="AM9">
            <v>9551</v>
          </cell>
          <cell r="AN9">
            <v>1504</v>
          </cell>
          <cell r="AO9" t="str">
            <v>-</v>
          </cell>
          <cell r="AP9">
            <v>0.86395296246042519</v>
          </cell>
          <cell r="AQ9">
            <v>0.13604703753957487</v>
          </cell>
          <cell r="AR9" t="str">
            <v>-</v>
          </cell>
          <cell r="AS9" t="str">
            <v>-</v>
          </cell>
          <cell r="AT9" t="str">
            <v>-</v>
          </cell>
          <cell r="AU9" t="str">
            <v>-</v>
          </cell>
          <cell r="AV9" t="str">
            <v>-</v>
          </cell>
          <cell r="AW9" t="str">
            <v>-</v>
          </cell>
          <cell r="AX9" t="str">
            <v>-</v>
          </cell>
          <cell r="AY9" t="str">
            <v>-</v>
          </cell>
          <cell r="AZ9">
            <v>2934</v>
          </cell>
          <cell r="BA9">
            <v>0.2654002713704206</v>
          </cell>
          <cell r="BB9">
            <v>276</v>
          </cell>
          <cell r="BC9">
            <v>2228</v>
          </cell>
          <cell r="BD9">
            <v>1201</v>
          </cell>
          <cell r="BE9">
            <v>273</v>
          </cell>
          <cell r="BF9">
            <v>273</v>
          </cell>
          <cell r="BG9">
            <v>273</v>
          </cell>
          <cell r="BI9">
            <v>273</v>
          </cell>
          <cell r="BJ9">
            <v>30</v>
          </cell>
          <cell r="BK9">
            <v>79</v>
          </cell>
          <cell r="BL9">
            <v>0.22731057452123229</v>
          </cell>
          <cell r="BM9">
            <v>0.22731057452123229</v>
          </cell>
          <cell r="BN9">
            <v>0.22731057452123229</v>
          </cell>
          <cell r="BO9">
            <v>0</v>
          </cell>
          <cell r="BP9">
            <v>0.22731057452123229</v>
          </cell>
          <cell r="BQ9">
            <v>2.497918401332223E-2</v>
          </cell>
          <cell r="BR9">
            <v>6.5778517901748546E-2</v>
          </cell>
          <cell r="BS9">
            <v>13249</v>
          </cell>
          <cell r="BT9">
            <v>0.13915262782002269</v>
          </cell>
          <cell r="BU9">
            <v>11649</v>
          </cell>
          <cell r="BV9">
            <v>1600</v>
          </cell>
          <cell r="BW9" t="str">
            <v>-</v>
          </cell>
          <cell r="BX9">
            <v>0.87923616876745414</v>
          </cell>
          <cell r="BY9">
            <v>0.12076383123254585</v>
          </cell>
          <cell r="BZ9" t="str">
            <v>-</v>
          </cell>
          <cell r="CA9" t="str">
            <v>-</v>
          </cell>
          <cell r="CB9" t="str">
            <v>-</v>
          </cell>
          <cell r="CC9" t="str">
            <v>-</v>
          </cell>
          <cell r="CD9" t="str">
            <v>-</v>
          </cell>
          <cell r="CE9" t="str">
            <v>-</v>
          </cell>
          <cell r="CF9" t="str">
            <v>-</v>
          </cell>
          <cell r="CG9" t="str">
            <v>-</v>
          </cell>
          <cell r="CH9">
            <v>2890</v>
          </cell>
          <cell r="CI9">
            <v>0.21812967016378595</v>
          </cell>
          <cell r="CJ9">
            <v>411</v>
          </cell>
          <cell r="CK9">
            <v>2366</v>
          </cell>
          <cell r="CL9">
            <v>1650</v>
          </cell>
          <cell r="CM9">
            <v>403</v>
          </cell>
          <cell r="CN9">
            <v>403</v>
          </cell>
          <cell r="CO9">
            <v>403</v>
          </cell>
          <cell r="CQ9">
            <v>403</v>
          </cell>
          <cell r="CR9">
            <v>38</v>
          </cell>
          <cell r="CT9">
            <v>0.24424242424242423</v>
          </cell>
          <cell r="CU9">
            <v>0.24424242424242423</v>
          </cell>
          <cell r="CV9">
            <v>0.24424242424242423</v>
          </cell>
          <cell r="CW9">
            <v>0</v>
          </cell>
          <cell r="CX9">
            <v>0.24424242424242423</v>
          </cell>
          <cell r="CY9">
            <v>2.3030303030303029E-2</v>
          </cell>
          <cell r="CZ9">
            <v>0</v>
          </cell>
          <cell r="DB9" t="e">
            <v>#DIV/0!</v>
          </cell>
          <cell r="DE9" t="str">
            <v>-</v>
          </cell>
          <cell r="DF9" t="e">
            <v>#DIV/0!</v>
          </cell>
          <cell r="DG9" t="e">
            <v>#DIV/0!</v>
          </cell>
          <cell r="DH9" t="str">
            <v>-</v>
          </cell>
          <cell r="DI9" t="str">
            <v>-</v>
          </cell>
          <cell r="DJ9" t="str">
            <v>-</v>
          </cell>
          <cell r="DK9" t="str">
            <v>-</v>
          </cell>
          <cell r="DL9" t="str">
            <v>-</v>
          </cell>
          <cell r="DM9" t="str">
            <v>-</v>
          </cell>
          <cell r="DN9" t="str">
            <v>-</v>
          </cell>
          <cell r="DO9" t="str">
            <v>-</v>
          </cell>
          <cell r="DQ9" t="e">
            <v>#DIV/0!</v>
          </cell>
          <cell r="EB9" t="e">
            <v>#DIV/0!</v>
          </cell>
          <cell r="EC9" t="e">
            <v>#DIV/0!</v>
          </cell>
          <cell r="ED9" t="e">
            <v>#DIV/0!</v>
          </cell>
          <cell r="EE9" t="e">
            <v>#DIV/0!</v>
          </cell>
          <cell r="EF9" t="e">
            <v>#DIV/0!</v>
          </cell>
          <cell r="EG9" t="e">
            <v>#DIV/0!</v>
          </cell>
          <cell r="EH9" t="e">
            <v>#DIV/0!</v>
          </cell>
          <cell r="EJ9" t="e">
            <v>#DIV/0!</v>
          </cell>
          <cell r="EM9" t="str">
            <v>-</v>
          </cell>
          <cell r="EN9" t="e">
            <v>#DIV/0!</v>
          </cell>
          <cell r="EO9" t="e">
            <v>#DIV/0!</v>
          </cell>
          <cell r="EP9" t="str">
            <v>-</v>
          </cell>
          <cell r="EQ9" t="str">
            <v>-</v>
          </cell>
          <cell r="ER9" t="str">
            <v>-</v>
          </cell>
          <cell r="ES9" t="str">
            <v>-</v>
          </cell>
          <cell r="ET9" t="str">
            <v>-</v>
          </cell>
          <cell r="EU9" t="str">
            <v>-</v>
          </cell>
          <cell r="EV9" t="str">
            <v>-</v>
          </cell>
          <cell r="EW9" t="str">
            <v>-</v>
          </cell>
          <cell r="EY9" t="e">
            <v>#DIV/0!</v>
          </cell>
          <cell r="FJ9" t="e">
            <v>#DIV/0!</v>
          </cell>
          <cell r="FK9" t="e">
            <v>#DIV/0!</v>
          </cell>
          <cell r="FL9" t="e">
            <v>#DIV/0!</v>
          </cell>
          <cell r="FM9" t="e">
            <v>#DIV/0!</v>
          </cell>
          <cell r="FN9" t="e">
            <v>#DIV/0!</v>
          </cell>
          <cell r="FO9" t="e">
            <v>#DIV/0!</v>
          </cell>
          <cell r="FP9" t="e">
            <v>#DIV/0!</v>
          </cell>
          <cell r="FR9" t="e">
            <v>#DIV/0!</v>
          </cell>
          <cell r="FU9" t="str">
            <v>-</v>
          </cell>
          <cell r="FV9" t="e">
            <v>#DIV/0!</v>
          </cell>
          <cell r="FW9" t="e">
            <v>#DIV/0!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G9" t="e">
            <v>#DIV/0!</v>
          </cell>
          <cell r="GR9" t="e">
            <v>#DIV/0!</v>
          </cell>
          <cell r="GS9" t="e">
            <v>#DIV/0!</v>
          </cell>
          <cell r="GT9" t="e">
            <v>#DIV/0!</v>
          </cell>
          <cell r="GU9" t="e">
            <v>#DIV/0!</v>
          </cell>
          <cell r="GV9" t="e">
            <v>#DIV/0!</v>
          </cell>
          <cell r="GW9" t="e">
            <v>#DIV/0!</v>
          </cell>
          <cell r="GX9" t="e">
            <v>#DIV/0!</v>
          </cell>
          <cell r="GZ9" t="e">
            <v>#DIV/0!</v>
          </cell>
          <cell r="HC9" t="str">
            <v>-</v>
          </cell>
          <cell r="HD9" t="e">
            <v>#DIV/0!</v>
          </cell>
          <cell r="HE9" t="e">
            <v>#DIV/0!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O9" t="e">
            <v>#DIV/0!</v>
          </cell>
          <cell r="HZ9" t="e">
            <v>#DIV/0!</v>
          </cell>
          <cell r="IA9" t="e">
            <v>#DIV/0!</v>
          </cell>
          <cell r="IB9" t="e">
            <v>#DIV/0!</v>
          </cell>
          <cell r="IC9" t="e">
            <v>#DIV/0!</v>
          </cell>
          <cell r="ID9" t="e">
            <v>#DIV/0!</v>
          </cell>
          <cell r="IE9" t="e">
            <v>#DIV/0!</v>
          </cell>
          <cell r="IF9" t="e">
            <v>#DIV/0!</v>
          </cell>
          <cell r="IH9" t="e">
            <v>#DIV/0!</v>
          </cell>
          <cell r="IK9" t="str">
            <v>-</v>
          </cell>
          <cell r="IL9" t="e">
            <v>#DIV/0!</v>
          </cell>
          <cell r="IM9" t="e">
            <v>#DIV/0!</v>
          </cell>
          <cell r="IN9" t="str">
            <v>-</v>
          </cell>
          <cell r="IO9" t="str">
            <v>-</v>
          </cell>
          <cell r="IP9" t="str">
            <v>-</v>
          </cell>
          <cell r="IQ9" t="str">
            <v>-</v>
          </cell>
          <cell r="IR9" t="str">
            <v>-</v>
          </cell>
          <cell r="IS9" t="str">
            <v>-</v>
          </cell>
          <cell r="IT9" t="str">
            <v>-</v>
          </cell>
          <cell r="IU9" t="str">
            <v>-</v>
          </cell>
          <cell r="IW9" t="e">
            <v>#DIV/0!</v>
          </cell>
          <cell r="JH9" t="e">
            <v>#DIV/0!</v>
          </cell>
          <cell r="JI9" t="e">
            <v>#DIV/0!</v>
          </cell>
          <cell r="JJ9" t="e">
            <v>#DIV/0!</v>
          </cell>
          <cell r="JK9" t="e">
            <v>#DIV/0!</v>
          </cell>
          <cell r="JL9" t="e">
            <v>#DIV/0!</v>
          </cell>
          <cell r="JM9" t="e">
            <v>#DIV/0!</v>
          </cell>
          <cell r="JN9" t="e">
            <v>#DIV/0!</v>
          </cell>
          <cell r="JP9" t="e">
            <v>#DIV/0!</v>
          </cell>
          <cell r="JS9" t="str">
            <v>-</v>
          </cell>
          <cell r="JT9" t="e">
            <v>#DIV/0!</v>
          </cell>
          <cell r="JU9" t="e">
            <v>#DIV/0!</v>
          </cell>
          <cell r="JV9" t="str">
            <v>-</v>
          </cell>
          <cell r="JW9" t="str">
            <v>-</v>
          </cell>
          <cell r="JX9" t="str">
            <v>-</v>
          </cell>
          <cell r="JY9" t="str">
            <v>-</v>
          </cell>
          <cell r="JZ9" t="str">
            <v>-</v>
          </cell>
          <cell r="KA9" t="str">
            <v>-</v>
          </cell>
          <cell r="KB9" t="str">
            <v>-</v>
          </cell>
          <cell r="KC9" t="str">
            <v>-</v>
          </cell>
          <cell r="KE9" t="e">
            <v>#DIV/0!</v>
          </cell>
          <cell r="KP9" t="e">
            <v>#DIV/0!</v>
          </cell>
          <cell r="KQ9" t="e">
            <v>#DIV/0!</v>
          </cell>
          <cell r="KR9" t="e">
            <v>#DIV/0!</v>
          </cell>
          <cell r="KS9" t="e">
            <v>#DIV/0!</v>
          </cell>
          <cell r="KT9" t="e">
            <v>#DIV/0!</v>
          </cell>
          <cell r="KU9" t="e">
            <v>#DIV/0!</v>
          </cell>
          <cell r="KV9" t="e">
            <v>#DIV/0!</v>
          </cell>
          <cell r="KX9" t="e">
            <v>#DIV/0!</v>
          </cell>
          <cell r="LA9" t="str">
            <v>-</v>
          </cell>
          <cell r="LB9" t="e">
            <v>#DIV/0!</v>
          </cell>
          <cell r="LC9" t="e">
            <v>#DIV/0!</v>
          </cell>
          <cell r="LD9" t="str">
            <v>-</v>
          </cell>
          <cell r="LE9" t="str">
            <v>-</v>
          </cell>
          <cell r="LF9" t="str">
            <v>-</v>
          </cell>
          <cell r="LG9" t="str">
            <v>-</v>
          </cell>
          <cell r="LH9" t="str">
            <v>-</v>
          </cell>
          <cell r="LI9" t="str">
            <v>-</v>
          </cell>
          <cell r="LJ9" t="str">
            <v>-</v>
          </cell>
          <cell r="LK9" t="str">
            <v>-</v>
          </cell>
          <cell r="LM9" t="e">
            <v>#DIV/0!</v>
          </cell>
          <cell r="LX9" t="e">
            <v>#DIV/0!</v>
          </cell>
          <cell r="LY9" t="e">
            <v>#DIV/0!</v>
          </cell>
          <cell r="LZ9" t="e">
            <v>#DIV/0!</v>
          </cell>
          <cell r="MA9" t="e">
            <v>#DIV/0!</v>
          </cell>
          <cell r="MB9" t="e">
            <v>#DIV/0!</v>
          </cell>
          <cell r="MC9" t="e">
            <v>#DIV/0!</v>
          </cell>
          <cell r="MD9" t="e">
            <v>#DIV/0!</v>
          </cell>
          <cell r="MF9" t="e">
            <v>#DIV/0!</v>
          </cell>
          <cell r="MI9" t="str">
            <v>-</v>
          </cell>
          <cell r="MJ9" t="e">
            <v>#DIV/0!</v>
          </cell>
          <cell r="MK9" t="e">
            <v>#DIV/0!</v>
          </cell>
          <cell r="ML9" t="str">
            <v>-</v>
          </cell>
          <cell r="MM9" t="str">
            <v>-</v>
          </cell>
          <cell r="MN9" t="str">
            <v>-</v>
          </cell>
          <cell r="MO9" t="str">
            <v>-</v>
          </cell>
          <cell r="MP9" t="str">
            <v>-</v>
          </cell>
          <cell r="MQ9" t="str">
            <v>-</v>
          </cell>
          <cell r="MR9" t="str">
            <v>-</v>
          </cell>
          <cell r="MS9" t="str">
            <v>-</v>
          </cell>
          <cell r="MU9" t="e">
            <v>#DIV/0!</v>
          </cell>
          <cell r="NF9" t="e">
            <v>#DIV/0!</v>
          </cell>
          <cell r="NG9" t="e">
            <v>#DIV/0!</v>
          </cell>
          <cell r="NH9" t="e">
            <v>#DIV/0!</v>
          </cell>
          <cell r="NI9" t="e">
            <v>#DIV/0!</v>
          </cell>
          <cell r="NJ9" t="e">
            <v>#DIV/0!</v>
          </cell>
          <cell r="NK9" t="e">
            <v>#DIV/0!</v>
          </cell>
          <cell r="NL9" t="e">
            <v>#DIV/0!</v>
          </cell>
          <cell r="NN9" t="e">
            <v>#DIV/0!</v>
          </cell>
          <cell r="NQ9" t="str">
            <v>-</v>
          </cell>
          <cell r="NR9" t="e">
            <v>#DIV/0!</v>
          </cell>
          <cell r="NS9" t="e">
            <v>#DIV/0!</v>
          </cell>
          <cell r="NT9" t="str">
            <v>-</v>
          </cell>
          <cell r="NU9" t="str">
            <v>-</v>
          </cell>
          <cell r="NV9" t="str">
            <v>-</v>
          </cell>
          <cell r="NW9" t="str">
            <v>-</v>
          </cell>
          <cell r="NX9" t="str">
            <v>-</v>
          </cell>
          <cell r="NY9" t="str">
            <v>-</v>
          </cell>
          <cell r="NZ9" t="str">
            <v>-</v>
          </cell>
          <cell r="OA9" t="str">
            <v>-</v>
          </cell>
          <cell r="OC9" t="e">
            <v>#DIV/0!</v>
          </cell>
          <cell r="ON9" t="e">
            <v>#DIV/0!</v>
          </cell>
          <cell r="OO9" t="e">
            <v>#DIV/0!</v>
          </cell>
          <cell r="OP9" t="e">
            <v>#DIV/0!</v>
          </cell>
          <cell r="OQ9" t="e">
            <v>#DIV/0!</v>
          </cell>
          <cell r="OR9" t="e">
            <v>#DIV/0!</v>
          </cell>
          <cell r="OS9" t="e">
            <v>#DIV/0!</v>
          </cell>
          <cell r="OT9" t="e">
            <v>#DIV/0!</v>
          </cell>
          <cell r="OU9">
            <v>35002</v>
          </cell>
          <cell r="OV9">
            <v>0.11906819155956812</v>
          </cell>
          <cell r="OW9">
            <v>30649</v>
          </cell>
          <cell r="OX9">
            <v>4353</v>
          </cell>
          <cell r="OY9" t="str">
            <v>-</v>
          </cell>
          <cell r="OZ9">
            <v>0.87563567796125941</v>
          </cell>
          <cell r="PA9">
            <v>0.12436432203874065</v>
          </cell>
          <cell r="PB9" t="str">
            <v>-</v>
          </cell>
          <cell r="PC9" t="str">
            <v>-</v>
          </cell>
          <cell r="PD9" t="str">
            <v>-</v>
          </cell>
          <cell r="PE9" t="str">
            <v>-</v>
          </cell>
          <cell r="PF9" t="str">
            <v>-</v>
          </cell>
          <cell r="PG9" t="str">
            <v>-</v>
          </cell>
          <cell r="PH9" t="str">
            <v>-</v>
          </cell>
          <cell r="PI9" t="str">
            <v>-</v>
          </cell>
          <cell r="PJ9">
            <v>8686</v>
          </cell>
          <cell r="PK9">
            <v>0.24815724815724816</v>
          </cell>
          <cell r="PL9">
            <v>945</v>
          </cell>
          <cell r="PM9">
            <v>6712</v>
          </cell>
          <cell r="PN9">
            <v>3910</v>
          </cell>
          <cell r="PO9">
            <v>931</v>
          </cell>
          <cell r="PP9">
            <v>931</v>
          </cell>
          <cell r="PQ9">
            <v>931</v>
          </cell>
          <cell r="PR9">
            <v>0</v>
          </cell>
          <cell r="PS9">
            <v>931</v>
          </cell>
          <cell r="PT9">
            <v>107</v>
          </cell>
          <cell r="PU9">
            <v>79</v>
          </cell>
          <cell r="PV9">
            <v>0.23810741687979539</v>
          </cell>
          <cell r="PW9">
            <v>0.23810741687979539</v>
          </cell>
          <cell r="PX9">
            <v>0.23810741687979539</v>
          </cell>
          <cell r="PY9">
            <v>0</v>
          </cell>
          <cell r="PZ9">
            <v>0.23810741687979539</v>
          </cell>
          <cell r="QA9">
            <v>2.7365728900255754E-2</v>
          </cell>
          <cell r="QB9">
            <v>2.0204603580562659E-2</v>
          </cell>
        </row>
        <row r="10">
          <cell r="A10">
            <v>6</v>
          </cell>
          <cell r="B10" t="str">
            <v>TOMA DE MUESTRAS</v>
          </cell>
          <cell r="C10">
            <v>11109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>
            <v>11442</v>
          </cell>
          <cell r="AL10" t="str">
            <v>-</v>
          </cell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U10" t="str">
            <v>-</v>
          </cell>
          <cell r="AV10" t="str">
            <v>-</v>
          </cell>
          <cell r="AW10" t="str">
            <v>-</v>
          </cell>
          <cell r="AX10" t="str">
            <v>-</v>
          </cell>
          <cell r="AY10" t="str">
            <v>-</v>
          </cell>
          <cell r="AZ10" t="str">
            <v>-</v>
          </cell>
          <cell r="BA10" t="str">
            <v>-</v>
          </cell>
          <cell r="BB10" t="str">
            <v>-</v>
          </cell>
          <cell r="BC10" t="str">
            <v>-</v>
          </cell>
          <cell r="BD10" t="str">
            <v>-</v>
          </cell>
          <cell r="BE10" t="str">
            <v>-</v>
          </cell>
          <cell r="BF10" t="str">
            <v>-</v>
          </cell>
          <cell r="BG10" t="str">
            <v>-</v>
          </cell>
          <cell r="BH10" t="str">
            <v>-</v>
          </cell>
          <cell r="BI10" t="str">
            <v>-</v>
          </cell>
          <cell r="BJ10" t="str">
            <v>-</v>
          </cell>
          <cell r="BK10" t="str">
            <v>-</v>
          </cell>
          <cell r="BL10" t="str">
            <v>-</v>
          </cell>
          <cell r="BM10" t="str">
            <v>-</v>
          </cell>
          <cell r="BN10" t="str">
            <v>-</v>
          </cell>
          <cell r="BO10" t="str">
            <v>-</v>
          </cell>
          <cell r="BP10" t="str">
            <v>-</v>
          </cell>
          <cell r="BQ10" t="str">
            <v>-</v>
          </cell>
          <cell r="BR10" t="str">
            <v>-</v>
          </cell>
          <cell r="BS10">
            <v>9444</v>
          </cell>
          <cell r="BT10" t="str">
            <v>-</v>
          </cell>
          <cell r="BU10" t="str">
            <v>-</v>
          </cell>
          <cell r="BV10" t="str">
            <v>-</v>
          </cell>
          <cell r="BW10" t="str">
            <v>-</v>
          </cell>
          <cell r="BX10" t="str">
            <v>-</v>
          </cell>
          <cell r="BY10" t="str">
            <v>-</v>
          </cell>
          <cell r="BZ10" t="str">
            <v>-</v>
          </cell>
          <cell r="CA10" t="str">
            <v>-</v>
          </cell>
          <cell r="CB10" t="str">
            <v>-</v>
          </cell>
          <cell r="CC10" t="str">
            <v>-</v>
          </cell>
          <cell r="CD10" t="str">
            <v>-</v>
          </cell>
          <cell r="CE10" t="str">
            <v>-</v>
          </cell>
          <cell r="CF10" t="str">
            <v>-</v>
          </cell>
          <cell r="CG10" t="str">
            <v>-</v>
          </cell>
          <cell r="CH10" t="str">
            <v>-</v>
          </cell>
          <cell r="CI10" t="str">
            <v>-</v>
          </cell>
          <cell r="CJ10" t="str">
            <v>-</v>
          </cell>
          <cell r="CK10" t="str">
            <v>-</v>
          </cell>
          <cell r="CL10" t="str">
            <v>-</v>
          </cell>
          <cell r="CM10" t="str">
            <v>-</v>
          </cell>
          <cell r="CN10" t="str">
            <v>-</v>
          </cell>
          <cell r="CO10" t="str">
            <v>-</v>
          </cell>
          <cell r="CP10" t="str">
            <v>-</v>
          </cell>
          <cell r="CQ10" t="str">
            <v>-</v>
          </cell>
          <cell r="CR10" t="str">
            <v>-</v>
          </cell>
          <cell r="CS10" t="str">
            <v>-</v>
          </cell>
          <cell r="CT10" t="str">
            <v>-</v>
          </cell>
          <cell r="CU10" t="str">
            <v>-</v>
          </cell>
          <cell r="CV10" t="str">
            <v>-</v>
          </cell>
          <cell r="CW10" t="str">
            <v>-</v>
          </cell>
          <cell r="CX10" t="str">
            <v>-</v>
          </cell>
          <cell r="CY10" t="str">
            <v>-</v>
          </cell>
          <cell r="CZ10" t="str">
            <v>-</v>
          </cell>
          <cell r="DB10" t="str">
            <v>-</v>
          </cell>
          <cell r="DC10" t="str">
            <v>-</v>
          </cell>
          <cell r="DD10" t="str">
            <v>-</v>
          </cell>
          <cell r="DE10" t="str">
            <v>-</v>
          </cell>
          <cell r="DF10" t="str">
            <v>-</v>
          </cell>
          <cell r="DG10" t="str">
            <v>-</v>
          </cell>
          <cell r="DH10" t="str">
            <v>-</v>
          </cell>
          <cell r="DI10" t="str">
            <v>-</v>
          </cell>
          <cell r="DJ10" t="str">
            <v>-</v>
          </cell>
          <cell r="DK10" t="str">
            <v>-</v>
          </cell>
          <cell r="DL10" t="str">
            <v>-</v>
          </cell>
          <cell r="DM10" t="str">
            <v>-</v>
          </cell>
          <cell r="DN10" t="str">
            <v>-</v>
          </cell>
          <cell r="DO10" t="str">
            <v>-</v>
          </cell>
          <cell r="DP10" t="str">
            <v>-</v>
          </cell>
          <cell r="DQ10" t="str">
            <v>-</v>
          </cell>
          <cell r="DR10" t="str">
            <v>-</v>
          </cell>
          <cell r="DS10" t="str">
            <v>-</v>
          </cell>
          <cell r="DT10" t="str">
            <v>-</v>
          </cell>
          <cell r="DU10" t="str">
            <v>-</v>
          </cell>
          <cell r="DV10" t="str">
            <v>-</v>
          </cell>
          <cell r="DW10" t="str">
            <v>-</v>
          </cell>
          <cell r="DX10" t="str">
            <v>-</v>
          </cell>
          <cell r="DY10" t="str">
            <v>-</v>
          </cell>
          <cell r="DZ10" t="str">
            <v>-</v>
          </cell>
          <cell r="EA10" t="str">
            <v>-</v>
          </cell>
          <cell r="EB10" t="str">
            <v>-</v>
          </cell>
          <cell r="EC10" t="str">
            <v>-</v>
          </cell>
          <cell r="ED10" t="str">
            <v>-</v>
          </cell>
          <cell r="EE10" t="str">
            <v>-</v>
          </cell>
          <cell r="EF10" t="str">
            <v>-</v>
          </cell>
          <cell r="EG10" t="str">
            <v>-</v>
          </cell>
          <cell r="EH10" t="str">
            <v>-</v>
          </cell>
          <cell r="EJ10" t="str">
            <v>-</v>
          </cell>
          <cell r="EK10" t="str">
            <v>-</v>
          </cell>
          <cell r="EL10" t="str">
            <v>-</v>
          </cell>
          <cell r="EM10" t="str">
            <v>-</v>
          </cell>
          <cell r="EN10" t="str">
            <v>-</v>
          </cell>
          <cell r="EO10" t="str">
            <v>-</v>
          </cell>
          <cell r="EP10" t="str">
            <v>-</v>
          </cell>
          <cell r="EQ10" t="str">
            <v>-</v>
          </cell>
          <cell r="ER10" t="str">
            <v>-</v>
          </cell>
          <cell r="ES10" t="str">
            <v>-</v>
          </cell>
          <cell r="ET10" t="str">
            <v>-</v>
          </cell>
          <cell r="EU10" t="str">
            <v>-</v>
          </cell>
          <cell r="EV10" t="str">
            <v>-</v>
          </cell>
          <cell r="EW10" t="str">
            <v>-</v>
          </cell>
          <cell r="EX10" t="str">
            <v>-</v>
          </cell>
          <cell r="EY10" t="str">
            <v>-</v>
          </cell>
          <cell r="EZ10" t="str">
            <v>-</v>
          </cell>
          <cell r="FA10" t="str">
            <v>-</v>
          </cell>
          <cell r="FB10" t="str">
            <v>-</v>
          </cell>
          <cell r="FC10" t="str">
            <v>-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  <cell r="IE10" t="str">
            <v>-</v>
          </cell>
          <cell r="IF10" t="str">
            <v>-</v>
          </cell>
          <cell r="IH10" t="str">
            <v>-</v>
          </cell>
          <cell r="II10" t="str">
            <v>-</v>
          </cell>
          <cell r="IJ10" t="str">
            <v>-</v>
          </cell>
          <cell r="IK10" t="str">
            <v>-</v>
          </cell>
          <cell r="IL10" t="str">
            <v>-</v>
          </cell>
          <cell r="IM10" t="str">
            <v>-</v>
          </cell>
          <cell r="IN10" t="str">
            <v>-</v>
          </cell>
          <cell r="IO10" t="str">
            <v>-</v>
          </cell>
          <cell r="IP10" t="str">
            <v>-</v>
          </cell>
          <cell r="IQ10" t="str">
            <v>-</v>
          </cell>
          <cell r="IR10" t="str">
            <v>-</v>
          </cell>
          <cell r="IS10" t="str">
            <v>-</v>
          </cell>
          <cell r="IT10" t="str">
            <v>-</v>
          </cell>
          <cell r="IU10" t="str">
            <v>-</v>
          </cell>
          <cell r="IV10" t="str">
            <v>-</v>
          </cell>
          <cell r="IW10" t="str">
            <v>-</v>
          </cell>
          <cell r="IX10" t="str">
            <v>-</v>
          </cell>
          <cell r="IY10" t="str">
            <v>-</v>
          </cell>
          <cell r="IZ10" t="str">
            <v>-</v>
          </cell>
          <cell r="JA10" t="str">
            <v>-</v>
          </cell>
          <cell r="JB10" t="str">
            <v>-</v>
          </cell>
          <cell r="JC10" t="str">
            <v>-</v>
          </cell>
          <cell r="JD10" t="str">
            <v>-</v>
          </cell>
          <cell r="JE10" t="str">
            <v>-</v>
          </cell>
          <cell r="JF10" t="str">
            <v>-</v>
          </cell>
          <cell r="JG10" t="str">
            <v>-</v>
          </cell>
          <cell r="JH10" t="str">
            <v>-</v>
          </cell>
          <cell r="JI10" t="str">
            <v>-</v>
          </cell>
          <cell r="JJ10" t="str">
            <v>-</v>
          </cell>
          <cell r="JK10" t="str">
            <v>-</v>
          </cell>
          <cell r="JL10" t="str">
            <v>-</v>
          </cell>
          <cell r="JM10" t="str">
            <v>-</v>
          </cell>
          <cell r="JN10" t="str">
            <v>-</v>
          </cell>
          <cell r="JP10" t="str">
            <v>-</v>
          </cell>
          <cell r="JQ10" t="str">
            <v>-</v>
          </cell>
          <cell r="JR10" t="str">
            <v>-</v>
          </cell>
          <cell r="JS10" t="str">
            <v>-</v>
          </cell>
          <cell r="JT10" t="str">
            <v>-</v>
          </cell>
          <cell r="JU10" t="str">
            <v>-</v>
          </cell>
          <cell r="JV10" t="str">
            <v>-</v>
          </cell>
          <cell r="JW10" t="str">
            <v>-</v>
          </cell>
          <cell r="JX10" t="str">
            <v>-</v>
          </cell>
          <cell r="JY10" t="str">
            <v>-</v>
          </cell>
          <cell r="JZ10" t="str">
            <v>-</v>
          </cell>
          <cell r="KA10" t="str">
            <v>-</v>
          </cell>
          <cell r="KB10" t="str">
            <v>-</v>
          </cell>
          <cell r="KC10" t="str">
            <v>-</v>
          </cell>
          <cell r="KD10" t="str">
            <v>-</v>
          </cell>
          <cell r="KE10" t="str">
            <v>-</v>
          </cell>
          <cell r="KF10" t="str">
            <v>-</v>
          </cell>
          <cell r="KG10" t="str">
            <v>-</v>
          </cell>
          <cell r="KH10" t="str">
            <v>-</v>
          </cell>
          <cell r="KI10" t="str">
            <v>-</v>
          </cell>
          <cell r="KJ10" t="str">
            <v>-</v>
          </cell>
          <cell r="KK10" t="str">
            <v>-</v>
          </cell>
          <cell r="KL10" t="str">
            <v>-</v>
          </cell>
          <cell r="KM10" t="str">
            <v>-</v>
          </cell>
          <cell r="KN10" t="str">
            <v>-</v>
          </cell>
          <cell r="KO10" t="str">
            <v>-</v>
          </cell>
          <cell r="KP10" t="str">
            <v>-</v>
          </cell>
          <cell r="KQ10" t="str">
            <v>-</v>
          </cell>
          <cell r="KR10" t="str">
            <v>-</v>
          </cell>
          <cell r="KS10" t="str">
            <v>-</v>
          </cell>
          <cell r="KT10" t="str">
            <v>-</v>
          </cell>
          <cell r="KU10" t="str">
            <v>-</v>
          </cell>
          <cell r="KV10" t="str">
            <v>-</v>
          </cell>
          <cell r="KX10" t="str">
            <v>-</v>
          </cell>
          <cell r="KY10" t="str">
            <v>-</v>
          </cell>
          <cell r="KZ10" t="str">
            <v>-</v>
          </cell>
          <cell r="LA10" t="str">
            <v>-</v>
          </cell>
          <cell r="LB10" t="str">
            <v>-</v>
          </cell>
          <cell r="LC10" t="str">
            <v>-</v>
          </cell>
          <cell r="LD10" t="str">
            <v>-</v>
          </cell>
          <cell r="LE10" t="str">
            <v>-</v>
          </cell>
          <cell r="LF10" t="str">
            <v>-</v>
          </cell>
          <cell r="LG10" t="str">
            <v>-</v>
          </cell>
          <cell r="LH10" t="str">
            <v>-</v>
          </cell>
          <cell r="LI10" t="str">
            <v>-</v>
          </cell>
          <cell r="LJ10" t="str">
            <v>-</v>
          </cell>
          <cell r="LK10" t="str">
            <v>-</v>
          </cell>
          <cell r="LL10" t="str">
            <v>-</v>
          </cell>
          <cell r="LM10" t="str">
            <v>-</v>
          </cell>
          <cell r="LN10" t="str">
            <v>-</v>
          </cell>
          <cell r="LO10" t="str">
            <v>-</v>
          </cell>
          <cell r="LP10" t="str">
            <v>-</v>
          </cell>
          <cell r="LQ10" t="str">
            <v>-</v>
          </cell>
          <cell r="LR10" t="str">
            <v>-</v>
          </cell>
          <cell r="LS10" t="str">
            <v>-</v>
          </cell>
          <cell r="LT10" t="str">
            <v>-</v>
          </cell>
          <cell r="LU10" t="str">
            <v>-</v>
          </cell>
          <cell r="LV10" t="str">
            <v>-</v>
          </cell>
          <cell r="LW10" t="str">
            <v>-</v>
          </cell>
          <cell r="LX10" t="str">
            <v>-</v>
          </cell>
          <cell r="LY10" t="str">
            <v>-</v>
          </cell>
          <cell r="LZ10" t="str">
            <v>-</v>
          </cell>
          <cell r="MA10" t="str">
            <v>-</v>
          </cell>
          <cell r="MB10" t="str">
            <v>-</v>
          </cell>
          <cell r="MC10" t="str">
            <v>-</v>
          </cell>
          <cell r="MD10" t="str">
            <v>-</v>
          </cell>
          <cell r="MF10" t="str">
            <v>-</v>
          </cell>
          <cell r="MG10" t="str">
            <v>-</v>
          </cell>
          <cell r="MH10" t="str">
            <v>-</v>
          </cell>
          <cell r="MI10" t="str">
            <v>-</v>
          </cell>
          <cell r="MJ10" t="str">
            <v>-</v>
          </cell>
          <cell r="MK10" t="str">
            <v>-</v>
          </cell>
          <cell r="ML10" t="str">
            <v>-</v>
          </cell>
          <cell r="MM10" t="str">
            <v>-</v>
          </cell>
          <cell r="MN10" t="str">
            <v>-</v>
          </cell>
          <cell r="MO10" t="str">
            <v>-</v>
          </cell>
          <cell r="MP10" t="str">
            <v>-</v>
          </cell>
          <cell r="MQ10" t="str">
            <v>-</v>
          </cell>
          <cell r="MR10" t="str">
            <v>-</v>
          </cell>
          <cell r="MS10" t="str">
            <v>-</v>
          </cell>
          <cell r="MT10" t="str">
            <v>-</v>
          </cell>
          <cell r="MU10" t="str">
            <v>-</v>
          </cell>
          <cell r="MV10" t="str">
            <v>-</v>
          </cell>
          <cell r="MW10" t="str">
            <v>-</v>
          </cell>
          <cell r="MX10" t="str">
            <v>-</v>
          </cell>
          <cell r="MY10" t="str">
            <v>-</v>
          </cell>
          <cell r="MZ10" t="str">
            <v>-</v>
          </cell>
          <cell r="NA10" t="str">
            <v>-</v>
          </cell>
          <cell r="NB10" t="str">
            <v>-</v>
          </cell>
          <cell r="NC10" t="str">
            <v>-</v>
          </cell>
          <cell r="ND10" t="str">
            <v>-</v>
          </cell>
          <cell r="NE10" t="str">
            <v>-</v>
          </cell>
          <cell r="NF10" t="str">
            <v>-</v>
          </cell>
          <cell r="NG10" t="str">
            <v>-</v>
          </cell>
          <cell r="NH10" t="str">
            <v>-</v>
          </cell>
          <cell r="NI10" t="str">
            <v>-</v>
          </cell>
          <cell r="NJ10" t="str">
            <v>-</v>
          </cell>
          <cell r="NK10" t="str">
            <v>-</v>
          </cell>
          <cell r="NL10" t="str">
            <v>-</v>
          </cell>
          <cell r="NN10" t="str">
            <v>-</v>
          </cell>
          <cell r="NO10" t="str">
            <v>-</v>
          </cell>
          <cell r="NP10" t="str">
            <v>-</v>
          </cell>
          <cell r="NQ10" t="str">
            <v>-</v>
          </cell>
          <cell r="NR10" t="str">
            <v>-</v>
          </cell>
          <cell r="NS10" t="str">
            <v>-</v>
          </cell>
          <cell r="NT10" t="str">
            <v>-</v>
          </cell>
          <cell r="NU10" t="str">
            <v>-</v>
          </cell>
          <cell r="NV10" t="str">
            <v>-</v>
          </cell>
          <cell r="NW10" t="str">
            <v>-</v>
          </cell>
          <cell r="NX10" t="str">
            <v>-</v>
          </cell>
          <cell r="NY10" t="str">
            <v>-</v>
          </cell>
          <cell r="NZ10" t="str">
            <v>-</v>
          </cell>
          <cell r="OA10" t="str">
            <v>-</v>
          </cell>
          <cell r="OB10" t="str">
            <v>-</v>
          </cell>
          <cell r="OC10" t="str">
            <v>-</v>
          </cell>
          <cell r="OD10" t="str">
            <v>-</v>
          </cell>
          <cell r="OE10" t="str">
            <v>-</v>
          </cell>
          <cell r="OF10" t="str">
            <v>-</v>
          </cell>
          <cell r="OG10" t="str">
            <v>-</v>
          </cell>
          <cell r="OH10" t="str">
            <v>-</v>
          </cell>
          <cell r="OI10" t="str">
            <v>-</v>
          </cell>
          <cell r="OJ10" t="str">
            <v>-</v>
          </cell>
          <cell r="OK10" t="str">
            <v>-</v>
          </cell>
          <cell r="OL10" t="str">
            <v>-</v>
          </cell>
          <cell r="OM10" t="str">
            <v>-</v>
          </cell>
          <cell r="ON10" t="str">
            <v>-</v>
          </cell>
          <cell r="OO10" t="str">
            <v>-</v>
          </cell>
          <cell r="OP10" t="str">
            <v>-</v>
          </cell>
          <cell r="OQ10" t="str">
            <v>-</v>
          </cell>
          <cell r="OR10" t="str">
            <v>-</v>
          </cell>
          <cell r="OS10" t="str">
            <v>-</v>
          </cell>
          <cell r="OT10" t="str">
            <v>-</v>
          </cell>
          <cell r="OU10">
            <v>31995</v>
          </cell>
          <cell r="OV10" t="str">
            <v>-</v>
          </cell>
          <cell r="OW10" t="str">
            <v>-</v>
          </cell>
          <cell r="OX10" t="str">
            <v>-</v>
          </cell>
          <cell r="OY10" t="str">
            <v>-</v>
          </cell>
          <cell r="OZ10" t="str">
            <v>-</v>
          </cell>
          <cell r="PA10" t="str">
            <v>-</v>
          </cell>
          <cell r="PB10" t="str">
            <v>-</v>
          </cell>
          <cell r="PC10" t="str">
            <v>-</v>
          </cell>
          <cell r="PD10" t="str">
            <v>-</v>
          </cell>
          <cell r="PE10" t="str">
            <v>-</v>
          </cell>
          <cell r="PF10" t="str">
            <v>-</v>
          </cell>
          <cell r="PG10" t="str">
            <v>-</v>
          </cell>
          <cell r="PH10" t="str">
            <v>-</v>
          </cell>
          <cell r="PI10" t="str">
            <v>-</v>
          </cell>
          <cell r="PJ10" t="str">
            <v>-</v>
          </cell>
          <cell r="PK10" t="str">
            <v>-</v>
          </cell>
          <cell r="PL10" t="str">
            <v>-</v>
          </cell>
          <cell r="PM10" t="str">
            <v>-</v>
          </cell>
          <cell r="PN10" t="str">
            <v>-</v>
          </cell>
          <cell r="PO10" t="str">
            <v>-</v>
          </cell>
          <cell r="PP10" t="str">
            <v>-</v>
          </cell>
          <cell r="PQ10" t="str">
            <v>-</v>
          </cell>
          <cell r="PR10" t="str">
            <v>-</v>
          </cell>
          <cell r="PS10" t="str">
            <v>-</v>
          </cell>
          <cell r="PT10" t="str">
            <v>-</v>
          </cell>
          <cell r="PU10" t="str">
            <v>-</v>
          </cell>
          <cell r="PV10" t="str">
            <v>-</v>
          </cell>
          <cell r="PW10" t="str">
            <v>-</v>
          </cell>
          <cell r="PX10" t="str">
            <v>-</v>
          </cell>
          <cell r="PY10" t="str">
            <v>-</v>
          </cell>
          <cell r="PZ10" t="str">
            <v>-</v>
          </cell>
          <cell r="QA10" t="str">
            <v>-</v>
          </cell>
          <cell r="QB10" t="str">
            <v>-</v>
          </cell>
        </row>
        <row r="11">
          <cell r="A11">
            <v>7</v>
          </cell>
          <cell r="B11" t="str">
            <v>LABORATORIO DE EMERGENCIA</v>
          </cell>
          <cell r="C11">
            <v>17198</v>
          </cell>
          <cell r="D11">
            <v>0.1779373422174399</v>
          </cell>
          <cell r="E11" t="str">
            <v>-</v>
          </cell>
          <cell r="F11" t="str">
            <v>-</v>
          </cell>
          <cell r="G11">
            <v>17198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S11">
            <v>0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>
            <v>17218</v>
          </cell>
          <cell r="AL11">
            <v>0.16863528628234511</v>
          </cell>
          <cell r="AM11" t="str">
            <v>-</v>
          </cell>
          <cell r="AN11" t="str">
            <v>-</v>
          </cell>
          <cell r="AO11">
            <v>17218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U11" t="str">
            <v>-</v>
          </cell>
          <cell r="AV11" t="str">
            <v>-</v>
          </cell>
          <cell r="AW11" t="str">
            <v>-</v>
          </cell>
          <cell r="AX11" t="str">
            <v>-</v>
          </cell>
          <cell r="AY11" t="str">
            <v>-</v>
          </cell>
          <cell r="BA11">
            <v>0</v>
          </cell>
          <cell r="BB11" t="str">
            <v>-</v>
          </cell>
          <cell r="BC11" t="str">
            <v>-</v>
          </cell>
          <cell r="BD11" t="str">
            <v>-</v>
          </cell>
          <cell r="BE11" t="str">
            <v>-</v>
          </cell>
          <cell r="BF11" t="str">
            <v>-</v>
          </cell>
          <cell r="BG11" t="str">
            <v>-</v>
          </cell>
          <cell r="BH11" t="str">
            <v>-</v>
          </cell>
          <cell r="BI11" t="str">
            <v>-</v>
          </cell>
          <cell r="BJ11" t="str">
            <v>-</v>
          </cell>
          <cell r="BK11" t="str">
            <v>-</v>
          </cell>
          <cell r="BL11" t="str">
            <v>-</v>
          </cell>
          <cell r="BM11" t="str">
            <v>-</v>
          </cell>
          <cell r="BN11" t="str">
            <v>-</v>
          </cell>
          <cell r="BO11" t="str">
            <v>-</v>
          </cell>
          <cell r="BP11" t="str">
            <v>-</v>
          </cell>
          <cell r="BQ11" t="str">
            <v>-</v>
          </cell>
          <cell r="BR11" t="str">
            <v>-</v>
          </cell>
          <cell r="BS11">
            <v>19003</v>
          </cell>
          <cell r="BT11">
            <v>0.19958618661513255</v>
          </cell>
          <cell r="BU11" t="str">
            <v>-</v>
          </cell>
          <cell r="BV11" t="str">
            <v>-</v>
          </cell>
          <cell r="BW11">
            <v>19003</v>
          </cell>
          <cell r="BX11" t="str">
            <v>-</v>
          </cell>
          <cell r="BY11" t="str">
            <v>-</v>
          </cell>
          <cell r="BZ11" t="str">
            <v>-</v>
          </cell>
          <cell r="CA11" t="str">
            <v>-</v>
          </cell>
          <cell r="CB11" t="str">
            <v>-</v>
          </cell>
          <cell r="CC11" t="str">
            <v>-</v>
          </cell>
          <cell r="CD11" t="str">
            <v>-</v>
          </cell>
          <cell r="CE11" t="str">
            <v>-</v>
          </cell>
          <cell r="CF11" t="str">
            <v>-</v>
          </cell>
          <cell r="CG11" t="str">
            <v>-</v>
          </cell>
          <cell r="CI11">
            <v>0</v>
          </cell>
          <cell r="CJ11" t="str">
            <v>-</v>
          </cell>
          <cell r="CK11" t="str">
            <v>-</v>
          </cell>
          <cell r="CL11" t="str">
            <v>-</v>
          </cell>
          <cell r="CM11" t="str">
            <v>-</v>
          </cell>
          <cell r="CN11" t="str">
            <v>-</v>
          </cell>
          <cell r="CO11" t="str">
            <v>-</v>
          </cell>
          <cell r="CP11" t="str">
            <v>-</v>
          </cell>
          <cell r="CQ11" t="str">
            <v>-</v>
          </cell>
          <cell r="CR11" t="str">
            <v>-</v>
          </cell>
          <cell r="CS11" t="str">
            <v>-</v>
          </cell>
          <cell r="CT11" t="str">
            <v>-</v>
          </cell>
          <cell r="CU11" t="str">
            <v>-</v>
          </cell>
          <cell r="CV11" t="str">
            <v>-</v>
          </cell>
          <cell r="CW11" t="str">
            <v>-</v>
          </cell>
          <cell r="CX11" t="str">
            <v>-</v>
          </cell>
          <cell r="CY11" t="str">
            <v>-</v>
          </cell>
          <cell r="CZ11" t="str">
            <v>-</v>
          </cell>
          <cell r="DB11" t="e">
            <v>#DIV/0!</v>
          </cell>
          <cell r="DC11" t="str">
            <v>-</v>
          </cell>
          <cell r="DD11" t="str">
            <v>-</v>
          </cell>
          <cell r="DF11" t="str">
            <v>-</v>
          </cell>
          <cell r="DG11" t="str">
            <v>-</v>
          </cell>
          <cell r="DH11" t="str">
            <v>-</v>
          </cell>
          <cell r="DI11" t="str">
            <v>-</v>
          </cell>
          <cell r="DJ11" t="str">
            <v>-</v>
          </cell>
          <cell r="DK11" t="str">
            <v>-</v>
          </cell>
          <cell r="DL11" t="str">
            <v>-</v>
          </cell>
          <cell r="DM11" t="str">
            <v>-</v>
          </cell>
          <cell r="DN11" t="str">
            <v>-</v>
          </cell>
          <cell r="DO11" t="str">
            <v>-</v>
          </cell>
          <cell r="DQ11" t="e">
            <v>#DIV/0!</v>
          </cell>
          <cell r="DR11" t="str">
            <v>-</v>
          </cell>
          <cell r="DS11" t="str">
            <v>-</v>
          </cell>
          <cell r="DT11" t="str">
            <v>-</v>
          </cell>
          <cell r="DU11" t="str">
            <v>-</v>
          </cell>
          <cell r="DV11" t="str">
            <v>-</v>
          </cell>
          <cell r="DW11" t="str">
            <v>-</v>
          </cell>
          <cell r="DX11" t="str">
            <v>-</v>
          </cell>
          <cell r="DY11" t="str">
            <v>-</v>
          </cell>
          <cell r="DZ11" t="str">
            <v>-</v>
          </cell>
          <cell r="EA11" t="str">
            <v>-</v>
          </cell>
          <cell r="EB11" t="str">
            <v>-</v>
          </cell>
          <cell r="EC11" t="str">
            <v>-</v>
          </cell>
          <cell r="ED11" t="str">
            <v>-</v>
          </cell>
          <cell r="EE11" t="str">
            <v>-</v>
          </cell>
          <cell r="EF11" t="str">
            <v>-</v>
          </cell>
          <cell r="EG11" t="str">
            <v>-</v>
          </cell>
          <cell r="EH11" t="str">
            <v>-</v>
          </cell>
          <cell r="EJ11" t="e">
            <v>#DIV/0!</v>
          </cell>
          <cell r="EK11" t="str">
            <v>-</v>
          </cell>
          <cell r="EL11" t="str">
            <v>-</v>
          </cell>
          <cell r="EN11" t="str">
            <v>-</v>
          </cell>
          <cell r="EO11" t="str">
            <v>-</v>
          </cell>
          <cell r="EP11" t="str">
            <v>-</v>
          </cell>
          <cell r="EQ11" t="str">
            <v>-</v>
          </cell>
          <cell r="ER11" t="str">
            <v>-</v>
          </cell>
          <cell r="ES11" t="str">
            <v>-</v>
          </cell>
          <cell r="ET11" t="str">
            <v>-</v>
          </cell>
          <cell r="EU11" t="str">
            <v>-</v>
          </cell>
          <cell r="EV11" t="str">
            <v>-</v>
          </cell>
          <cell r="EW11" t="str">
            <v>-</v>
          </cell>
          <cell r="EY11" t="e">
            <v>#DIV/0!</v>
          </cell>
          <cell r="EZ11" t="str">
            <v>-</v>
          </cell>
          <cell r="FA11" t="str">
            <v>-</v>
          </cell>
          <cell r="FB11" t="str">
            <v>-</v>
          </cell>
          <cell r="FC11" t="str">
            <v>-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R11" t="e">
            <v>#DIV/0!</v>
          </cell>
          <cell r="FS11" t="str">
            <v>-</v>
          </cell>
          <cell r="FT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G11" t="e">
            <v>#DIV/0!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Z11" t="e">
            <v>#DIV/0!</v>
          </cell>
          <cell r="HA11" t="str">
            <v>-</v>
          </cell>
          <cell r="HB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O11" t="e">
            <v>#DIV/0!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  <cell r="IE11" t="str">
            <v>-</v>
          </cell>
          <cell r="IF11" t="str">
            <v>-</v>
          </cell>
          <cell r="IH11" t="e">
            <v>#DIV/0!</v>
          </cell>
          <cell r="II11" t="str">
            <v>-</v>
          </cell>
          <cell r="IJ11" t="str">
            <v>-</v>
          </cell>
          <cell r="IL11" t="str">
            <v>-</v>
          </cell>
          <cell r="IM11" t="str">
            <v>-</v>
          </cell>
          <cell r="IN11" t="str">
            <v>-</v>
          </cell>
          <cell r="IO11" t="str">
            <v>-</v>
          </cell>
          <cell r="IP11" t="str">
            <v>-</v>
          </cell>
          <cell r="IQ11" t="str">
            <v>-</v>
          </cell>
          <cell r="IR11" t="str">
            <v>-</v>
          </cell>
          <cell r="IS11" t="str">
            <v>-</v>
          </cell>
          <cell r="IT11" t="str">
            <v>-</v>
          </cell>
          <cell r="IU11" t="str">
            <v>-</v>
          </cell>
          <cell r="IW11" t="e">
            <v>#DIV/0!</v>
          </cell>
          <cell r="IX11" t="str">
            <v>-</v>
          </cell>
          <cell r="IY11" t="str">
            <v>-</v>
          </cell>
          <cell r="IZ11" t="str">
            <v>-</v>
          </cell>
          <cell r="JA11" t="str">
            <v>-</v>
          </cell>
          <cell r="JB11" t="str">
            <v>-</v>
          </cell>
          <cell r="JC11" t="str">
            <v>-</v>
          </cell>
          <cell r="JD11" t="str">
            <v>-</v>
          </cell>
          <cell r="JE11" t="str">
            <v>-</v>
          </cell>
          <cell r="JF11" t="str">
            <v>-</v>
          </cell>
          <cell r="JG11" t="str">
            <v>-</v>
          </cell>
          <cell r="JH11" t="str">
            <v>-</v>
          </cell>
          <cell r="JI11" t="str">
            <v>-</v>
          </cell>
          <cell r="JJ11" t="str">
            <v>-</v>
          </cell>
          <cell r="JK11" t="str">
            <v>-</v>
          </cell>
          <cell r="JL11" t="str">
            <v>-</v>
          </cell>
          <cell r="JM11" t="str">
            <v>-</v>
          </cell>
          <cell r="JN11" t="str">
            <v>-</v>
          </cell>
          <cell r="JP11" t="e">
            <v>#DIV/0!</v>
          </cell>
          <cell r="JQ11" t="str">
            <v>-</v>
          </cell>
          <cell r="JR11" t="str">
            <v>-</v>
          </cell>
          <cell r="JT11" t="str">
            <v>-</v>
          </cell>
          <cell r="JU11" t="str">
            <v>-</v>
          </cell>
          <cell r="JV11" t="str">
            <v>-</v>
          </cell>
          <cell r="JW11" t="str">
            <v>-</v>
          </cell>
          <cell r="JX11" t="str">
            <v>-</v>
          </cell>
          <cell r="JY11" t="str">
            <v>-</v>
          </cell>
          <cell r="JZ11" t="str">
            <v>-</v>
          </cell>
          <cell r="KA11" t="str">
            <v>-</v>
          </cell>
          <cell r="KB11" t="str">
            <v>-</v>
          </cell>
          <cell r="KC11" t="str">
            <v>-</v>
          </cell>
          <cell r="KE11" t="e">
            <v>#DIV/0!</v>
          </cell>
          <cell r="KF11" t="str">
            <v>-</v>
          </cell>
          <cell r="KG11" t="str">
            <v>-</v>
          </cell>
          <cell r="KH11" t="str">
            <v>-</v>
          </cell>
          <cell r="KI11" t="str">
            <v>-</v>
          </cell>
          <cell r="KJ11" t="str">
            <v>-</v>
          </cell>
          <cell r="KK11" t="str">
            <v>-</v>
          </cell>
          <cell r="KL11" t="str">
            <v>-</v>
          </cell>
          <cell r="KM11" t="str">
            <v>-</v>
          </cell>
          <cell r="KN11" t="str">
            <v>-</v>
          </cell>
          <cell r="KO11" t="str">
            <v>-</v>
          </cell>
          <cell r="KP11" t="str">
            <v>-</v>
          </cell>
          <cell r="KQ11" t="str">
            <v>-</v>
          </cell>
          <cell r="KR11" t="str">
            <v>-</v>
          </cell>
          <cell r="KS11" t="str">
            <v>-</v>
          </cell>
          <cell r="KT11" t="str">
            <v>-</v>
          </cell>
          <cell r="KU11" t="str">
            <v>-</v>
          </cell>
          <cell r="KV11" t="str">
            <v>-</v>
          </cell>
          <cell r="KX11" t="e">
            <v>#DIV/0!</v>
          </cell>
          <cell r="KY11" t="str">
            <v>-</v>
          </cell>
          <cell r="KZ11" t="str">
            <v>-</v>
          </cell>
          <cell r="LB11" t="str">
            <v>-</v>
          </cell>
          <cell r="LC11" t="str">
            <v>-</v>
          </cell>
          <cell r="LD11" t="str">
            <v>-</v>
          </cell>
          <cell r="LE11" t="str">
            <v>-</v>
          </cell>
          <cell r="LF11" t="str">
            <v>-</v>
          </cell>
          <cell r="LG11" t="str">
            <v>-</v>
          </cell>
          <cell r="LH11" t="str">
            <v>-</v>
          </cell>
          <cell r="LI11" t="str">
            <v>-</v>
          </cell>
          <cell r="LJ11" t="str">
            <v>-</v>
          </cell>
          <cell r="LK11" t="str">
            <v>-</v>
          </cell>
          <cell r="LM11" t="e">
            <v>#DIV/0!</v>
          </cell>
          <cell r="LN11" t="str">
            <v>-</v>
          </cell>
          <cell r="LO11" t="str">
            <v>-</v>
          </cell>
          <cell r="LP11" t="str">
            <v>-</v>
          </cell>
          <cell r="LQ11" t="str">
            <v>-</v>
          </cell>
          <cell r="LR11" t="str">
            <v>-</v>
          </cell>
          <cell r="LS11" t="str">
            <v>-</v>
          </cell>
          <cell r="LT11" t="str">
            <v>-</v>
          </cell>
          <cell r="LU11" t="str">
            <v>-</v>
          </cell>
          <cell r="LV11" t="str">
            <v>-</v>
          </cell>
          <cell r="LW11" t="str">
            <v>-</v>
          </cell>
          <cell r="LX11" t="str">
            <v>-</v>
          </cell>
          <cell r="LY11" t="str">
            <v>-</v>
          </cell>
          <cell r="LZ11" t="str">
            <v>-</v>
          </cell>
          <cell r="MA11" t="str">
            <v>-</v>
          </cell>
          <cell r="MB11" t="str">
            <v>-</v>
          </cell>
          <cell r="MC11" t="str">
            <v>-</v>
          </cell>
          <cell r="MD11" t="str">
            <v>-</v>
          </cell>
          <cell r="MF11" t="e">
            <v>#DIV/0!</v>
          </cell>
          <cell r="MG11" t="str">
            <v>-</v>
          </cell>
          <cell r="MH11" t="str">
            <v>-</v>
          </cell>
          <cell r="MJ11" t="str">
            <v>-</v>
          </cell>
          <cell r="MK11" t="str">
            <v>-</v>
          </cell>
          <cell r="ML11" t="str">
            <v>-</v>
          </cell>
          <cell r="MM11" t="str">
            <v>-</v>
          </cell>
          <cell r="MN11" t="str">
            <v>-</v>
          </cell>
          <cell r="MO11" t="str">
            <v>-</v>
          </cell>
          <cell r="MP11" t="str">
            <v>-</v>
          </cell>
          <cell r="MQ11" t="str">
            <v>-</v>
          </cell>
          <cell r="MR11" t="str">
            <v>-</v>
          </cell>
          <cell r="MS11" t="str">
            <v>-</v>
          </cell>
          <cell r="MU11" t="e">
            <v>#DIV/0!</v>
          </cell>
          <cell r="MV11" t="str">
            <v>-</v>
          </cell>
          <cell r="MW11" t="str">
            <v>-</v>
          </cell>
          <cell r="MX11" t="str">
            <v>-</v>
          </cell>
          <cell r="MY11" t="str">
            <v>-</v>
          </cell>
          <cell r="MZ11" t="str">
            <v>-</v>
          </cell>
          <cell r="NA11" t="str">
            <v>-</v>
          </cell>
          <cell r="NB11" t="str">
            <v>-</v>
          </cell>
          <cell r="NC11" t="str">
            <v>-</v>
          </cell>
          <cell r="ND11" t="str">
            <v>-</v>
          </cell>
          <cell r="NE11" t="str">
            <v>-</v>
          </cell>
          <cell r="NF11" t="str">
            <v>-</v>
          </cell>
          <cell r="NG11" t="str">
            <v>-</v>
          </cell>
          <cell r="NH11" t="str">
            <v>-</v>
          </cell>
          <cell r="NI11" t="str">
            <v>-</v>
          </cell>
          <cell r="NJ11" t="str">
            <v>-</v>
          </cell>
          <cell r="NK11" t="str">
            <v>-</v>
          </cell>
          <cell r="NL11" t="str">
            <v>-</v>
          </cell>
          <cell r="NN11" t="e">
            <v>#DIV/0!</v>
          </cell>
          <cell r="NO11" t="str">
            <v>-</v>
          </cell>
          <cell r="NP11" t="str">
            <v>-</v>
          </cell>
          <cell r="NR11" t="str">
            <v>-</v>
          </cell>
          <cell r="NS11" t="str">
            <v>-</v>
          </cell>
          <cell r="NT11" t="str">
            <v>-</v>
          </cell>
          <cell r="NU11" t="str">
            <v>-</v>
          </cell>
          <cell r="NV11" t="str">
            <v>-</v>
          </cell>
          <cell r="NW11" t="str">
            <v>-</v>
          </cell>
          <cell r="NX11" t="str">
            <v>-</v>
          </cell>
          <cell r="NY11" t="str">
            <v>-</v>
          </cell>
          <cell r="NZ11" t="str">
            <v>-</v>
          </cell>
          <cell r="OA11" t="str">
            <v>-</v>
          </cell>
          <cell r="OC11" t="e">
            <v>#DIV/0!</v>
          </cell>
          <cell r="OD11" t="str">
            <v>-</v>
          </cell>
          <cell r="OE11" t="str">
            <v>-</v>
          </cell>
          <cell r="OF11" t="str">
            <v>-</v>
          </cell>
          <cell r="OG11" t="str">
            <v>-</v>
          </cell>
          <cell r="OH11" t="str">
            <v>-</v>
          </cell>
          <cell r="OI11" t="str">
            <v>-</v>
          </cell>
          <cell r="OJ11" t="str">
            <v>-</v>
          </cell>
          <cell r="OK11" t="str">
            <v>-</v>
          </cell>
          <cell r="OL11" t="str">
            <v>-</v>
          </cell>
          <cell r="OM11" t="str">
            <v>-</v>
          </cell>
          <cell r="ON11" t="str">
            <v>-</v>
          </cell>
          <cell r="OO11" t="str">
            <v>-</v>
          </cell>
          <cell r="OP11" t="str">
            <v>-</v>
          </cell>
          <cell r="OQ11" t="str">
            <v>-</v>
          </cell>
          <cell r="OR11" t="str">
            <v>-</v>
          </cell>
          <cell r="OS11" t="str">
            <v>-</v>
          </cell>
          <cell r="OT11" t="str">
            <v>-</v>
          </cell>
          <cell r="OU11">
            <v>53419</v>
          </cell>
          <cell r="OV11">
            <v>0.18171829395236183</v>
          </cell>
          <cell r="OW11" t="str">
            <v>-</v>
          </cell>
          <cell r="OX11" t="str">
            <v>-</v>
          </cell>
          <cell r="OY11">
            <v>53419</v>
          </cell>
          <cell r="OZ11" t="str">
            <v>-</v>
          </cell>
          <cell r="PA11" t="str">
            <v>-</v>
          </cell>
          <cell r="PB11" t="str">
            <v>-</v>
          </cell>
          <cell r="PC11" t="str">
            <v>-</v>
          </cell>
          <cell r="PD11" t="str">
            <v>-</v>
          </cell>
          <cell r="PE11" t="str">
            <v>-</v>
          </cell>
          <cell r="PF11" t="str">
            <v>-</v>
          </cell>
          <cell r="PG11" t="str">
            <v>-</v>
          </cell>
          <cell r="PH11" t="str">
            <v>-</v>
          </cell>
          <cell r="PI11" t="str">
            <v>-</v>
          </cell>
          <cell r="PJ11">
            <v>0</v>
          </cell>
          <cell r="PK11">
            <v>0</v>
          </cell>
          <cell r="PL11" t="str">
            <v>-</v>
          </cell>
          <cell r="PM11" t="str">
            <v>-</v>
          </cell>
          <cell r="PN11" t="str">
            <v>-</v>
          </cell>
          <cell r="PO11" t="str">
            <v>-</v>
          </cell>
          <cell r="PP11" t="str">
            <v>-</v>
          </cell>
          <cell r="PQ11" t="str">
            <v>-</v>
          </cell>
          <cell r="PR11" t="str">
            <v>-</v>
          </cell>
          <cell r="PS11" t="str">
            <v>-</v>
          </cell>
          <cell r="PT11" t="str">
            <v>-</v>
          </cell>
          <cell r="PU11" t="str">
            <v>-</v>
          </cell>
          <cell r="PV11" t="str">
            <v>-</v>
          </cell>
          <cell r="PW11" t="str">
            <v>-</v>
          </cell>
          <cell r="PX11" t="str">
            <v>-</v>
          </cell>
          <cell r="PY11" t="str">
            <v>-</v>
          </cell>
          <cell r="PZ11" t="str">
            <v>-</v>
          </cell>
          <cell r="QA11" t="str">
            <v>-</v>
          </cell>
          <cell r="QB11" t="str">
            <v>-</v>
          </cell>
        </row>
        <row r="12">
          <cell r="A12">
            <v>8</v>
          </cell>
          <cell r="B12" t="str">
            <v>TOTAL DPTO</v>
          </cell>
          <cell r="C12">
            <v>96652</v>
          </cell>
          <cell r="D12">
            <v>1</v>
          </cell>
          <cell r="E12">
            <v>59984</v>
          </cell>
          <cell r="F12">
            <v>19470</v>
          </cell>
          <cell r="G12">
            <v>17198</v>
          </cell>
          <cell r="H12">
            <v>0.62061830070769353</v>
          </cell>
          <cell r="I12">
            <v>0.20144435707486652</v>
          </cell>
          <cell r="J12">
            <v>0.1779373422174399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>
            <v>21572</v>
          </cell>
          <cell r="S12">
            <v>0.22319248437693995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>
            <v>102102</v>
          </cell>
          <cell r="AL12">
            <v>1</v>
          </cell>
          <cell r="AM12">
            <v>63374</v>
          </cell>
          <cell r="AN12">
            <v>21510</v>
          </cell>
          <cell r="AO12">
            <v>17218</v>
          </cell>
          <cell r="AP12">
            <v>0.62069303245773833</v>
          </cell>
          <cell r="AQ12">
            <v>0.21067168125991656</v>
          </cell>
          <cell r="AR12">
            <v>0.16863528628234511</v>
          </cell>
          <cell r="AS12" t="str">
            <v>-</v>
          </cell>
          <cell r="AT12" t="str">
            <v>-</v>
          </cell>
          <cell r="AU12" t="str">
            <v>-</v>
          </cell>
          <cell r="AV12" t="str">
            <v>-</v>
          </cell>
          <cell r="AW12" t="str">
            <v>-</v>
          </cell>
          <cell r="AX12" t="str">
            <v>-</v>
          </cell>
          <cell r="AY12" t="str">
            <v>-</v>
          </cell>
          <cell r="AZ12">
            <v>23832</v>
          </cell>
          <cell r="BA12">
            <v>0.23341364517835106</v>
          </cell>
          <cell r="BB12" t="str">
            <v>-</v>
          </cell>
          <cell r="BC12" t="str">
            <v>-</v>
          </cell>
          <cell r="BD12" t="str">
            <v>-</v>
          </cell>
          <cell r="BE12" t="str">
            <v>-</v>
          </cell>
          <cell r="BF12" t="str">
            <v>-</v>
          </cell>
          <cell r="BG12" t="str">
            <v>-</v>
          </cell>
          <cell r="BH12" t="str">
            <v>-</v>
          </cell>
          <cell r="BI12" t="str">
            <v>-</v>
          </cell>
          <cell r="BJ12" t="str">
            <v>-</v>
          </cell>
          <cell r="BK12" t="str">
            <v>-</v>
          </cell>
          <cell r="BL12" t="str">
            <v>-</v>
          </cell>
          <cell r="BM12" t="str">
            <v>-</v>
          </cell>
          <cell r="BN12" t="str">
            <v>-</v>
          </cell>
          <cell r="BO12" t="str">
            <v>-</v>
          </cell>
          <cell r="BP12" t="str">
            <v>-</v>
          </cell>
          <cell r="BQ12" t="str">
            <v>-</v>
          </cell>
          <cell r="BR12" t="str">
            <v>-</v>
          </cell>
          <cell r="BS12">
            <v>95212</v>
          </cell>
          <cell r="BT12">
            <v>1</v>
          </cell>
          <cell r="BU12">
            <v>54897</v>
          </cell>
          <cell r="BV12">
            <v>21312</v>
          </cell>
          <cell r="BW12">
            <v>19003</v>
          </cell>
          <cell r="BX12">
            <v>0.57657648195605593</v>
          </cell>
          <cell r="BY12">
            <v>0.22383733142881149</v>
          </cell>
          <cell r="BZ12">
            <v>0.19958618661513255</v>
          </cell>
          <cell r="CA12" t="str">
            <v>-</v>
          </cell>
          <cell r="CB12" t="str">
            <v>-</v>
          </cell>
          <cell r="CC12" t="str">
            <v>-</v>
          </cell>
          <cell r="CD12" t="str">
            <v>-</v>
          </cell>
          <cell r="CE12" t="str">
            <v>-</v>
          </cell>
          <cell r="CF12" t="str">
            <v>-</v>
          </cell>
          <cell r="CG12" t="str">
            <v>-</v>
          </cell>
          <cell r="CH12">
            <v>23151</v>
          </cell>
          <cell r="CI12">
            <v>0.24315212368188885</v>
          </cell>
          <cell r="CJ12" t="str">
            <v>-</v>
          </cell>
          <cell r="CK12" t="str">
            <v>-</v>
          </cell>
          <cell r="CL12" t="str">
            <v>-</v>
          </cell>
          <cell r="CM12" t="str">
            <v>-</v>
          </cell>
          <cell r="CN12" t="str">
            <v>-</v>
          </cell>
          <cell r="CO12" t="str">
            <v>-</v>
          </cell>
          <cell r="CP12" t="str">
            <v>-</v>
          </cell>
          <cell r="CQ12" t="str">
            <v>-</v>
          </cell>
          <cell r="CR12" t="str">
            <v>-</v>
          </cell>
          <cell r="CS12" t="str">
            <v>-</v>
          </cell>
          <cell r="CT12" t="str">
            <v>-</v>
          </cell>
          <cell r="CU12" t="str">
            <v>-</v>
          </cell>
          <cell r="CV12" t="str">
            <v>-</v>
          </cell>
          <cell r="CW12" t="str">
            <v>-</v>
          </cell>
          <cell r="CX12" t="str">
            <v>-</v>
          </cell>
          <cell r="CY12" t="str">
            <v>-</v>
          </cell>
          <cell r="CZ12" t="str">
            <v>-</v>
          </cell>
          <cell r="DA12">
            <v>0</v>
          </cell>
          <cell r="DB12" t="e">
            <v>#DIV/0!</v>
          </cell>
          <cell r="DC12">
            <v>0</v>
          </cell>
          <cell r="DD12">
            <v>0</v>
          </cell>
          <cell r="DE12">
            <v>0</v>
          </cell>
          <cell r="DF12" t="e">
            <v>#DIV/0!</v>
          </cell>
          <cell r="DG12" t="e">
            <v>#DIV/0!</v>
          </cell>
          <cell r="DH12" t="e">
            <v>#DIV/0!</v>
          </cell>
          <cell r="DI12" t="str">
            <v>-</v>
          </cell>
          <cell r="DJ12" t="str">
            <v>-</v>
          </cell>
          <cell r="DK12" t="str">
            <v>-</v>
          </cell>
          <cell r="DL12" t="str">
            <v>-</v>
          </cell>
          <cell r="DM12" t="str">
            <v>-</v>
          </cell>
          <cell r="DN12" t="str">
            <v>-</v>
          </cell>
          <cell r="DO12" t="str">
            <v>-</v>
          </cell>
          <cell r="DP12">
            <v>0</v>
          </cell>
          <cell r="DQ12" t="e">
            <v>#DIV/0!</v>
          </cell>
          <cell r="DR12" t="str">
            <v>-</v>
          </cell>
          <cell r="DS12" t="str">
            <v>-</v>
          </cell>
          <cell r="DT12" t="str">
            <v>-</v>
          </cell>
          <cell r="DU12" t="str">
            <v>-</v>
          </cell>
          <cell r="DV12" t="str">
            <v>-</v>
          </cell>
          <cell r="DW12" t="str">
            <v>-</v>
          </cell>
          <cell r="DX12" t="str">
            <v>-</v>
          </cell>
          <cell r="DY12" t="str">
            <v>-</v>
          </cell>
          <cell r="DZ12" t="str">
            <v>-</v>
          </cell>
          <cell r="EA12" t="str">
            <v>-</v>
          </cell>
          <cell r="EB12" t="str">
            <v>-</v>
          </cell>
          <cell r="EC12" t="str">
            <v>-</v>
          </cell>
          <cell r="ED12" t="str">
            <v>-</v>
          </cell>
          <cell r="EE12" t="str">
            <v>-</v>
          </cell>
          <cell r="EF12" t="str">
            <v>-</v>
          </cell>
          <cell r="EG12" t="str">
            <v>-</v>
          </cell>
          <cell r="EH12" t="str">
            <v>-</v>
          </cell>
          <cell r="EI12">
            <v>0</v>
          </cell>
          <cell r="EJ12" t="e">
            <v>#DIV/0!</v>
          </cell>
          <cell r="EK12">
            <v>0</v>
          </cell>
          <cell r="EL12">
            <v>0</v>
          </cell>
          <cell r="EM12">
            <v>0</v>
          </cell>
          <cell r="EN12" t="e">
            <v>#DIV/0!</v>
          </cell>
          <cell r="EO12" t="e">
            <v>#DIV/0!</v>
          </cell>
          <cell r="EP12" t="e">
            <v>#DIV/0!</v>
          </cell>
          <cell r="EQ12" t="str">
            <v>-</v>
          </cell>
          <cell r="ER12" t="str">
            <v>-</v>
          </cell>
          <cell r="ES12" t="str">
            <v>-</v>
          </cell>
          <cell r="ET12" t="str">
            <v>-</v>
          </cell>
          <cell r="EU12" t="str">
            <v>-</v>
          </cell>
          <cell r="EV12" t="str">
            <v>-</v>
          </cell>
          <cell r="EW12" t="str">
            <v>-</v>
          </cell>
          <cell r="EX12">
            <v>0</v>
          </cell>
          <cell r="EY12" t="e">
            <v>#DIV/0!</v>
          </cell>
          <cell r="EZ12" t="str">
            <v>-</v>
          </cell>
          <cell r="FA12" t="str">
            <v>-</v>
          </cell>
          <cell r="FB12" t="str">
            <v>-</v>
          </cell>
          <cell r="FC12" t="str">
            <v>-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>
            <v>0</v>
          </cell>
          <cell r="FR12" t="e">
            <v>#DIV/0!</v>
          </cell>
          <cell r="FS12">
            <v>0</v>
          </cell>
          <cell r="FT12">
            <v>0</v>
          </cell>
          <cell r="FU12">
            <v>0</v>
          </cell>
          <cell r="FV12" t="e">
            <v>#DIV/0!</v>
          </cell>
          <cell r="FW12" t="e">
            <v>#DIV/0!</v>
          </cell>
          <cell r="FX12" t="e">
            <v>#DIV/0!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>
            <v>0</v>
          </cell>
          <cell r="GG12" t="e">
            <v>#DIV/0!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>
            <v>0</v>
          </cell>
          <cell r="GZ12" t="e">
            <v>#DIV/0!</v>
          </cell>
          <cell r="HA12">
            <v>0</v>
          </cell>
          <cell r="HB12">
            <v>0</v>
          </cell>
          <cell r="HC12">
            <v>0</v>
          </cell>
          <cell r="HD12" t="e">
            <v>#DIV/0!</v>
          </cell>
          <cell r="HE12" t="e">
            <v>#DIV/0!</v>
          </cell>
          <cell r="HF12" t="e">
            <v>#DIV/0!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>
            <v>0</v>
          </cell>
          <cell r="HO12" t="e">
            <v>#DIV/0!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  <cell r="IE12" t="str">
            <v>-</v>
          </cell>
          <cell r="IF12" t="str">
            <v>-</v>
          </cell>
          <cell r="IG12">
            <v>0</v>
          </cell>
          <cell r="IH12" t="e">
            <v>#DIV/0!</v>
          </cell>
          <cell r="II12">
            <v>0</v>
          </cell>
          <cell r="IJ12">
            <v>0</v>
          </cell>
          <cell r="IK12">
            <v>0</v>
          </cell>
          <cell r="IL12" t="e">
            <v>#DIV/0!</v>
          </cell>
          <cell r="IM12" t="e">
            <v>#DIV/0!</v>
          </cell>
          <cell r="IN12" t="e">
            <v>#DIV/0!</v>
          </cell>
          <cell r="IO12" t="str">
            <v>-</v>
          </cell>
          <cell r="IP12" t="str">
            <v>-</v>
          </cell>
          <cell r="IQ12" t="str">
            <v>-</v>
          </cell>
          <cell r="IR12" t="str">
            <v>-</v>
          </cell>
          <cell r="IS12" t="str">
            <v>-</v>
          </cell>
          <cell r="IT12" t="str">
            <v>-</v>
          </cell>
          <cell r="IU12" t="str">
            <v>-</v>
          </cell>
          <cell r="IV12">
            <v>0</v>
          </cell>
          <cell r="IW12" t="e">
            <v>#DIV/0!</v>
          </cell>
          <cell r="IX12" t="str">
            <v>-</v>
          </cell>
          <cell r="IY12" t="str">
            <v>-</v>
          </cell>
          <cell r="IZ12" t="str">
            <v>-</v>
          </cell>
          <cell r="JA12" t="str">
            <v>-</v>
          </cell>
          <cell r="JB12" t="str">
            <v>-</v>
          </cell>
          <cell r="JC12" t="str">
            <v>-</v>
          </cell>
          <cell r="JD12" t="str">
            <v>-</v>
          </cell>
          <cell r="JE12" t="str">
            <v>-</v>
          </cell>
          <cell r="JF12" t="str">
            <v>-</v>
          </cell>
          <cell r="JG12" t="str">
            <v>-</v>
          </cell>
          <cell r="JH12" t="str">
            <v>-</v>
          </cell>
          <cell r="JI12" t="str">
            <v>-</v>
          </cell>
          <cell r="JJ12" t="str">
            <v>-</v>
          </cell>
          <cell r="JK12" t="str">
            <v>-</v>
          </cell>
          <cell r="JL12" t="str">
            <v>-</v>
          </cell>
          <cell r="JM12" t="str">
            <v>-</v>
          </cell>
          <cell r="JN12" t="str">
            <v>-</v>
          </cell>
          <cell r="JO12">
            <v>0</v>
          </cell>
          <cell r="JP12" t="e">
            <v>#DIV/0!</v>
          </cell>
          <cell r="JQ12">
            <v>0</v>
          </cell>
          <cell r="JR12">
            <v>0</v>
          </cell>
          <cell r="JS12">
            <v>0</v>
          </cell>
          <cell r="JT12" t="e">
            <v>#DIV/0!</v>
          </cell>
          <cell r="JU12" t="e">
            <v>#DIV/0!</v>
          </cell>
          <cell r="JV12" t="e">
            <v>#DIV/0!</v>
          </cell>
          <cell r="JW12" t="str">
            <v>-</v>
          </cell>
          <cell r="JX12" t="str">
            <v>-</v>
          </cell>
          <cell r="JY12" t="str">
            <v>-</v>
          </cell>
          <cell r="JZ12" t="str">
            <v>-</v>
          </cell>
          <cell r="KA12" t="str">
            <v>-</v>
          </cell>
          <cell r="KB12" t="str">
            <v>-</v>
          </cell>
          <cell r="KC12" t="str">
            <v>-</v>
          </cell>
          <cell r="KD12">
            <v>0</v>
          </cell>
          <cell r="KE12" t="e">
            <v>#DIV/0!</v>
          </cell>
          <cell r="KF12" t="str">
            <v>-</v>
          </cell>
          <cell r="KG12" t="str">
            <v>-</v>
          </cell>
          <cell r="KH12" t="str">
            <v>-</v>
          </cell>
          <cell r="KI12" t="str">
            <v>-</v>
          </cell>
          <cell r="KJ12" t="str">
            <v>-</v>
          </cell>
          <cell r="KK12" t="str">
            <v>-</v>
          </cell>
          <cell r="KL12" t="str">
            <v>-</v>
          </cell>
          <cell r="KM12" t="str">
            <v>-</v>
          </cell>
          <cell r="KN12" t="str">
            <v>-</v>
          </cell>
          <cell r="KO12" t="str">
            <v>-</v>
          </cell>
          <cell r="KP12" t="str">
            <v>-</v>
          </cell>
          <cell r="KQ12" t="str">
            <v>-</v>
          </cell>
          <cell r="KR12" t="str">
            <v>-</v>
          </cell>
          <cell r="KS12" t="str">
            <v>-</v>
          </cell>
          <cell r="KT12" t="str">
            <v>-</v>
          </cell>
          <cell r="KU12" t="str">
            <v>-</v>
          </cell>
          <cell r="KV12" t="str">
            <v>-</v>
          </cell>
          <cell r="KW12">
            <v>0</v>
          </cell>
          <cell r="KX12" t="e">
            <v>#DIV/0!</v>
          </cell>
          <cell r="KY12">
            <v>0</v>
          </cell>
          <cell r="KZ12">
            <v>0</v>
          </cell>
          <cell r="LA12">
            <v>0</v>
          </cell>
          <cell r="LB12" t="e">
            <v>#DIV/0!</v>
          </cell>
          <cell r="LC12" t="e">
            <v>#DIV/0!</v>
          </cell>
          <cell r="LD12" t="e">
            <v>#DIV/0!</v>
          </cell>
          <cell r="LE12" t="str">
            <v>-</v>
          </cell>
          <cell r="LF12" t="str">
            <v>-</v>
          </cell>
          <cell r="LG12" t="str">
            <v>-</v>
          </cell>
          <cell r="LH12" t="str">
            <v>-</v>
          </cell>
          <cell r="LI12" t="str">
            <v>-</v>
          </cell>
          <cell r="LJ12" t="str">
            <v>-</v>
          </cell>
          <cell r="LK12" t="str">
            <v>-</v>
          </cell>
          <cell r="LL12">
            <v>0</v>
          </cell>
          <cell r="LM12" t="e">
            <v>#DIV/0!</v>
          </cell>
          <cell r="LN12" t="str">
            <v>-</v>
          </cell>
          <cell r="LO12" t="str">
            <v>-</v>
          </cell>
          <cell r="LP12" t="str">
            <v>-</v>
          </cell>
          <cell r="LQ12" t="str">
            <v>-</v>
          </cell>
          <cell r="LR12" t="str">
            <v>-</v>
          </cell>
          <cell r="LS12" t="str">
            <v>-</v>
          </cell>
          <cell r="LT12" t="str">
            <v>-</v>
          </cell>
          <cell r="LU12" t="str">
            <v>-</v>
          </cell>
          <cell r="LV12" t="str">
            <v>-</v>
          </cell>
          <cell r="LW12" t="str">
            <v>-</v>
          </cell>
          <cell r="LX12" t="str">
            <v>-</v>
          </cell>
          <cell r="LY12" t="str">
            <v>-</v>
          </cell>
          <cell r="LZ12" t="str">
            <v>-</v>
          </cell>
          <cell r="MA12" t="str">
            <v>-</v>
          </cell>
          <cell r="MB12" t="str">
            <v>-</v>
          </cell>
          <cell r="MC12" t="str">
            <v>-</v>
          </cell>
          <cell r="MD12" t="str">
            <v>-</v>
          </cell>
          <cell r="ME12">
            <v>0</v>
          </cell>
          <cell r="MF12" t="e">
            <v>#DIV/0!</v>
          </cell>
          <cell r="MG12">
            <v>0</v>
          </cell>
          <cell r="MH12">
            <v>0</v>
          </cell>
          <cell r="MI12">
            <v>0</v>
          </cell>
          <cell r="MJ12" t="e">
            <v>#DIV/0!</v>
          </cell>
          <cell r="MK12" t="e">
            <v>#DIV/0!</v>
          </cell>
          <cell r="ML12" t="e">
            <v>#DIV/0!</v>
          </cell>
          <cell r="MM12" t="str">
            <v>-</v>
          </cell>
          <cell r="MN12" t="str">
            <v>-</v>
          </cell>
          <cell r="MO12" t="str">
            <v>-</v>
          </cell>
          <cell r="MP12" t="str">
            <v>-</v>
          </cell>
          <cell r="MQ12" t="str">
            <v>-</v>
          </cell>
          <cell r="MR12" t="str">
            <v>-</v>
          </cell>
          <cell r="MS12" t="str">
            <v>-</v>
          </cell>
          <cell r="MU12" t="e">
            <v>#DIV/0!</v>
          </cell>
          <cell r="MV12" t="str">
            <v>-</v>
          </cell>
          <cell r="MW12" t="str">
            <v>-</v>
          </cell>
          <cell r="MX12" t="str">
            <v>-</v>
          </cell>
          <cell r="MY12" t="str">
            <v>-</v>
          </cell>
          <cell r="MZ12" t="str">
            <v>-</v>
          </cell>
          <cell r="NA12" t="str">
            <v>-</v>
          </cell>
          <cell r="NB12" t="str">
            <v>-</v>
          </cell>
          <cell r="NC12" t="str">
            <v>-</v>
          </cell>
          <cell r="ND12" t="str">
            <v>-</v>
          </cell>
          <cell r="NE12" t="str">
            <v>-</v>
          </cell>
          <cell r="NF12" t="str">
            <v>-</v>
          </cell>
          <cell r="NG12" t="str">
            <v>-</v>
          </cell>
          <cell r="NH12" t="str">
            <v>-</v>
          </cell>
          <cell r="NI12" t="str">
            <v>-</v>
          </cell>
          <cell r="NJ12" t="str">
            <v>-</v>
          </cell>
          <cell r="NK12" t="str">
            <v>-</v>
          </cell>
          <cell r="NL12" t="str">
            <v>-</v>
          </cell>
          <cell r="NM12">
            <v>0</v>
          </cell>
          <cell r="NN12" t="e">
            <v>#DIV/0!</v>
          </cell>
          <cell r="NO12">
            <v>0</v>
          </cell>
          <cell r="NP12">
            <v>0</v>
          </cell>
          <cell r="NQ12">
            <v>0</v>
          </cell>
          <cell r="NR12" t="e">
            <v>#DIV/0!</v>
          </cell>
          <cell r="NS12" t="e">
            <v>#DIV/0!</v>
          </cell>
          <cell r="NT12" t="e">
            <v>#DIV/0!</v>
          </cell>
          <cell r="NU12" t="str">
            <v>-</v>
          </cell>
          <cell r="NV12" t="str">
            <v>-</v>
          </cell>
          <cell r="NW12" t="str">
            <v>-</v>
          </cell>
          <cell r="NX12" t="str">
            <v>-</v>
          </cell>
          <cell r="NY12" t="str">
            <v>-</v>
          </cell>
          <cell r="NZ12" t="str">
            <v>-</v>
          </cell>
          <cell r="OA12" t="str">
            <v>-</v>
          </cell>
          <cell r="OB12">
            <v>0</v>
          </cell>
          <cell r="OC12" t="e">
            <v>#DIV/0!</v>
          </cell>
          <cell r="OD12" t="str">
            <v>-</v>
          </cell>
          <cell r="OE12" t="str">
            <v>-</v>
          </cell>
          <cell r="OF12" t="str">
            <v>-</v>
          </cell>
          <cell r="OG12" t="str">
            <v>-</v>
          </cell>
          <cell r="OH12" t="str">
            <v>-</v>
          </cell>
          <cell r="OI12" t="str">
            <v>-</v>
          </cell>
          <cell r="OJ12" t="str">
            <v>-</v>
          </cell>
          <cell r="OK12" t="str">
            <v>-</v>
          </cell>
          <cell r="OL12" t="str">
            <v>-</v>
          </cell>
          <cell r="OM12" t="str">
            <v>-</v>
          </cell>
          <cell r="ON12" t="str">
            <v>-</v>
          </cell>
          <cell r="OO12" t="str">
            <v>-</v>
          </cell>
          <cell r="OP12" t="str">
            <v>-</v>
          </cell>
          <cell r="OQ12" t="str">
            <v>-</v>
          </cell>
          <cell r="OR12" t="str">
            <v>-</v>
          </cell>
          <cell r="OS12" t="str">
            <v>-</v>
          </cell>
          <cell r="OT12" t="str">
            <v>-</v>
          </cell>
          <cell r="OU12">
            <v>293966</v>
          </cell>
          <cell r="OV12">
            <v>1</v>
          </cell>
          <cell r="OW12">
            <v>178255</v>
          </cell>
          <cell r="OX12">
            <v>62292</v>
          </cell>
          <cell r="OY12">
            <v>53419</v>
          </cell>
          <cell r="OZ12">
            <v>0.60637964934720345</v>
          </cell>
          <cell r="PA12">
            <v>0.21190205670043474</v>
          </cell>
          <cell r="PB12">
            <v>0.18171829395236183</v>
          </cell>
          <cell r="PC12" t="str">
            <v>-</v>
          </cell>
          <cell r="PD12" t="str">
            <v>-</v>
          </cell>
          <cell r="PE12" t="str">
            <v>-</v>
          </cell>
          <cell r="PF12" t="str">
            <v>-</v>
          </cell>
          <cell r="PG12" t="str">
            <v>-</v>
          </cell>
          <cell r="PH12" t="str">
            <v>-</v>
          </cell>
          <cell r="PI12" t="str">
            <v>-</v>
          </cell>
          <cell r="PJ12">
            <v>68555</v>
          </cell>
          <cell r="PK12">
            <v>0.23320724165379669</v>
          </cell>
          <cell r="PL12" t="str">
            <v>-</v>
          </cell>
          <cell r="PM12" t="str">
            <v>-</v>
          </cell>
          <cell r="PN12" t="str">
            <v>-</v>
          </cell>
          <cell r="PO12" t="str">
            <v>-</v>
          </cell>
          <cell r="PP12" t="str">
            <v>-</v>
          </cell>
          <cell r="PQ12" t="str">
            <v>-</v>
          </cell>
          <cell r="PR12" t="str">
            <v>-</v>
          </cell>
          <cell r="PS12" t="str">
            <v>-</v>
          </cell>
          <cell r="PT12" t="str">
            <v>-</v>
          </cell>
          <cell r="PU12" t="str">
            <v>-</v>
          </cell>
          <cell r="PV12" t="str">
            <v>-</v>
          </cell>
          <cell r="PW12" t="str">
            <v>-</v>
          </cell>
          <cell r="PX12" t="str">
            <v>-</v>
          </cell>
          <cell r="PY12" t="str">
            <v>-</v>
          </cell>
          <cell r="PZ12" t="str">
            <v>-</v>
          </cell>
          <cell r="QA12" t="str">
            <v>-</v>
          </cell>
          <cell r="QB12" t="str">
            <v>-</v>
          </cell>
        </row>
      </sheetData>
      <sheetData sheetId="1">
        <row r="5">
          <cell r="A5">
            <v>1</v>
          </cell>
          <cell r="B5" t="str">
            <v>PEDIATRIA</v>
          </cell>
          <cell r="C5">
            <v>12871</v>
          </cell>
          <cell r="D5">
            <v>27237</v>
          </cell>
          <cell r="E5">
            <v>13602</v>
          </cell>
          <cell r="F5">
            <v>1940</v>
          </cell>
          <cell r="G5">
            <v>293</v>
          </cell>
          <cell r="M5">
            <v>30380</v>
          </cell>
          <cell r="N5">
            <v>25563</v>
          </cell>
          <cell r="O5">
            <v>5848</v>
          </cell>
          <cell r="P5">
            <v>3814</v>
          </cell>
          <cell r="Q5">
            <v>1052</v>
          </cell>
          <cell r="R5">
            <v>980</v>
          </cell>
          <cell r="S5">
            <v>3.7704706640876853</v>
          </cell>
          <cell r="T5">
            <v>1.5332983744100681</v>
          </cell>
          <cell r="U5">
            <v>15.91313269493844</v>
          </cell>
          <cell r="V5">
            <v>224.92307692307693</v>
          </cell>
          <cell r="W5">
            <v>146.69230769230768</v>
          </cell>
          <cell r="X5">
            <v>40.46153846153846</v>
          </cell>
          <cell r="Y5">
            <v>7.4999999999999997E-2</v>
          </cell>
          <cell r="AA5">
            <v>5444</v>
          </cell>
          <cell r="AB5">
            <v>2847</v>
          </cell>
          <cell r="AC5">
            <v>823</v>
          </cell>
          <cell r="AD5">
            <v>1010</v>
          </cell>
          <cell r="AE5">
            <v>4.1909160892994608</v>
          </cell>
          <cell r="AF5">
            <v>1.6952409548115899</v>
          </cell>
          <cell r="AG5">
            <v>14.31667891256429</v>
          </cell>
          <cell r="AH5">
            <v>226.83333333333334</v>
          </cell>
          <cell r="AI5">
            <v>118.625</v>
          </cell>
          <cell r="AJ5">
            <v>34.291666666666664</v>
          </cell>
          <cell r="AK5">
            <v>0.09</v>
          </cell>
          <cell r="AM5">
            <v>5619</v>
          </cell>
          <cell r="AN5">
            <v>2673</v>
          </cell>
          <cell r="AO5">
            <v>791</v>
          </cell>
          <cell r="AP5">
            <v>1031</v>
          </cell>
          <cell r="AQ5">
            <v>4.1346578366445916</v>
          </cell>
          <cell r="AR5">
            <v>1.8117634454681808</v>
          </cell>
          <cell r="AS5">
            <v>14.511478910838226</v>
          </cell>
          <cell r="AT5">
            <v>216.11538461538461</v>
          </cell>
          <cell r="AU5">
            <v>102.80769230769231</v>
          </cell>
          <cell r="AV5">
            <v>30.423076923076923</v>
          </cell>
          <cell r="AW5">
            <v>7.9000000000000001E-2</v>
          </cell>
          <cell r="AY5">
            <v>5598</v>
          </cell>
          <cell r="AZ5">
            <v>2646</v>
          </cell>
          <cell r="BA5">
            <v>835</v>
          </cell>
          <cell r="BB5">
            <v>1118</v>
          </cell>
          <cell r="BC5">
            <v>3.7978290366350067</v>
          </cell>
          <cell r="BD5">
            <v>1.878881469115192</v>
          </cell>
          <cell r="BE5">
            <v>15.798499464094318</v>
          </cell>
          <cell r="BF5">
            <v>215.30769230769232</v>
          </cell>
          <cell r="BG5">
            <v>101.76923076923077</v>
          </cell>
          <cell r="BH5">
            <v>32.115384615384613</v>
          </cell>
          <cell r="BI5">
            <v>6.2E-2</v>
          </cell>
          <cell r="BK5">
            <v>3177</v>
          </cell>
          <cell r="BL5">
            <v>1405</v>
          </cell>
          <cell r="BM5">
            <v>399</v>
          </cell>
          <cell r="BN5">
            <v>794</v>
          </cell>
          <cell r="BO5">
            <v>3.0257142857142858</v>
          </cell>
          <cell r="BP5">
            <v>1.9190138214419126</v>
          </cell>
          <cell r="BQ5">
            <v>19.830028328611895</v>
          </cell>
          <cell r="BR5">
            <v>144.40909090909091</v>
          </cell>
          <cell r="BS5">
            <v>63.863636363636367</v>
          </cell>
          <cell r="BT5">
            <v>18.136363636363637</v>
          </cell>
          <cell r="BU5">
            <v>7.4999999999999997E-2</v>
          </cell>
          <cell r="BW5">
            <v>2467</v>
          </cell>
          <cell r="BX5">
            <v>1037</v>
          </cell>
          <cell r="BY5">
            <v>334</v>
          </cell>
          <cell r="BZ5">
            <v>509</v>
          </cell>
          <cell r="CA5">
            <v>2.0558333333333332</v>
          </cell>
          <cell r="CB5">
            <v>1.9520870891693247</v>
          </cell>
          <cell r="CC5">
            <v>29.185245237130115</v>
          </cell>
          <cell r="CD5">
            <v>98.68</v>
          </cell>
          <cell r="CE5">
            <v>41.48</v>
          </cell>
          <cell r="CF5">
            <v>13.36</v>
          </cell>
          <cell r="CG5">
            <v>9.9000000000000005E-2</v>
          </cell>
          <cell r="CI5">
            <v>3725</v>
          </cell>
          <cell r="CJ5">
            <v>1625</v>
          </cell>
          <cell r="CK5">
            <v>566</v>
          </cell>
          <cell r="CL5">
            <v>958</v>
          </cell>
          <cell r="CM5">
            <v>3.1594571670907547</v>
          </cell>
          <cell r="CN5">
            <v>2.0211400528501322</v>
          </cell>
          <cell r="CO5">
            <v>18.990604026845638</v>
          </cell>
          <cell r="CP5">
            <v>149</v>
          </cell>
          <cell r="CQ5">
            <v>65</v>
          </cell>
          <cell r="CR5">
            <v>22.64</v>
          </cell>
          <cell r="CS5">
            <v>5.8000000000000003E-2</v>
          </cell>
          <cell r="CU5">
            <v>3515</v>
          </cell>
          <cell r="CV5">
            <v>1617</v>
          </cell>
          <cell r="CW5">
            <v>562</v>
          </cell>
          <cell r="CX5">
            <v>709</v>
          </cell>
          <cell r="CY5">
            <v>2.9965899403239558</v>
          </cell>
          <cell r="CZ5">
            <v>2.0352349951459083</v>
          </cell>
          <cell r="DA5">
            <v>20.022759601706969</v>
          </cell>
          <cell r="DB5">
            <v>140.6</v>
          </cell>
          <cell r="DC5">
            <v>64.680000000000007</v>
          </cell>
          <cell r="DD5">
            <v>22.48</v>
          </cell>
          <cell r="DE5">
            <v>5.2999999999999999E-2</v>
          </cell>
          <cell r="DG5">
            <v>4253</v>
          </cell>
          <cell r="DH5">
            <v>1884</v>
          </cell>
          <cell r="DI5">
            <v>704</v>
          </cell>
          <cell r="DJ5">
            <v>849</v>
          </cell>
          <cell r="DK5">
            <v>3.1929429429429428</v>
          </cell>
          <cell r="DL5">
            <v>2.05681876772364</v>
          </cell>
          <cell r="DM5">
            <v>18.79144133552786</v>
          </cell>
          <cell r="DN5">
            <v>163.57692307692307</v>
          </cell>
          <cell r="DO5">
            <v>72.461538461538467</v>
          </cell>
          <cell r="DP5">
            <v>27.076923076923077</v>
          </cell>
          <cell r="DQ5">
            <v>6.5000000000000002E-2</v>
          </cell>
          <cell r="DS5">
            <v>5600</v>
          </cell>
          <cell r="DT5">
            <v>2477</v>
          </cell>
          <cell r="DU5">
            <v>518</v>
          </cell>
          <cell r="DV5">
            <v>1077</v>
          </cell>
          <cell r="DW5">
            <v>4.0143369175627237</v>
          </cell>
          <cell r="DX5">
            <v>2.0799195318215071</v>
          </cell>
          <cell r="DY5">
            <v>14.946428571428571</v>
          </cell>
          <cell r="DZ5">
            <v>215.38461538461539</v>
          </cell>
          <cell r="EA5">
            <v>95.269230769230774</v>
          </cell>
          <cell r="EB5">
            <v>19.923076923076923</v>
          </cell>
          <cell r="EC5">
            <v>0.09</v>
          </cell>
          <cell r="EE5">
            <v>5691</v>
          </cell>
          <cell r="EF5">
            <v>2462</v>
          </cell>
          <cell r="EG5">
            <v>831</v>
          </cell>
          <cell r="EH5">
            <v>1052</v>
          </cell>
          <cell r="EI5">
            <v>4.1784140969162999</v>
          </cell>
          <cell r="EJ5">
            <v>2.103353332785403</v>
          </cell>
          <cell r="EK5">
            <v>14.359515023721666</v>
          </cell>
          <cell r="EL5">
            <v>237.125</v>
          </cell>
          <cell r="EM5">
            <v>102.58333333333333</v>
          </cell>
          <cell r="EN5">
            <v>34.625</v>
          </cell>
          <cell r="EO5">
            <v>9.7000000000000003E-2</v>
          </cell>
          <cell r="EQ5">
            <v>5006</v>
          </cell>
          <cell r="ER5">
            <v>2113</v>
          </cell>
          <cell r="ES5">
            <v>724</v>
          </cell>
          <cell r="ET5">
            <v>718</v>
          </cell>
          <cell r="EU5">
            <v>3.7695783132530121</v>
          </cell>
          <cell r="EV5">
            <v>2.1245888002419933</v>
          </cell>
          <cell r="EW5">
            <v>15.916899720335596</v>
          </cell>
          <cell r="EX5">
            <v>200.24</v>
          </cell>
          <cell r="EY5">
            <v>84.52</v>
          </cell>
          <cell r="EZ5">
            <v>28.96</v>
          </cell>
          <cell r="FA5">
            <v>9.9000000000000005E-2</v>
          </cell>
          <cell r="FC5">
            <v>55943</v>
          </cell>
          <cell r="FD5">
            <v>26600</v>
          </cell>
          <cell r="FE5">
            <v>8139</v>
          </cell>
          <cell r="FF5">
            <v>10805</v>
          </cell>
          <cell r="FG5">
            <v>3.5402480698645742</v>
          </cell>
          <cell r="FH5">
            <v>2.1245888002419933</v>
          </cell>
          <cell r="FI5">
            <v>16.947964892837351</v>
          </cell>
          <cell r="FJ5">
            <v>186.787979966611</v>
          </cell>
          <cell r="FK5">
            <v>88.81469115191986</v>
          </cell>
          <cell r="FL5">
            <v>27.175292153589314</v>
          </cell>
          <cell r="FM5">
            <v>7.9000000000000001E-2</v>
          </cell>
        </row>
        <row r="6">
          <cell r="A6">
            <v>2</v>
          </cell>
          <cell r="B6" t="str">
            <v>MEDICINA A</v>
          </cell>
          <cell r="C6">
            <v>3556</v>
          </cell>
          <cell r="D6">
            <v>7511</v>
          </cell>
          <cell r="E6">
            <v>3532</v>
          </cell>
          <cell r="F6">
            <v>723</v>
          </cell>
          <cell r="G6">
            <v>125</v>
          </cell>
          <cell r="M6">
            <v>8534</v>
          </cell>
          <cell r="N6">
            <v>6913</v>
          </cell>
          <cell r="O6">
            <v>1709</v>
          </cell>
          <cell r="P6">
            <v>1098</v>
          </cell>
          <cell r="Q6">
            <v>259</v>
          </cell>
          <cell r="R6">
            <v>436</v>
          </cell>
          <cell r="S6">
            <v>4.3820512820512825</v>
          </cell>
          <cell r="T6">
            <v>1.5564663023679417</v>
          </cell>
          <cell r="U6">
            <v>13.692217671152722</v>
          </cell>
          <cell r="V6">
            <v>65.730769230769226</v>
          </cell>
          <cell r="W6">
            <v>42.230769230769234</v>
          </cell>
          <cell r="X6">
            <v>9.9615384615384617</v>
          </cell>
          <cell r="Y6">
            <v>5.6758338209479231E-2</v>
          </cell>
          <cell r="AA6">
            <v>1438</v>
          </cell>
          <cell r="AB6">
            <v>713</v>
          </cell>
          <cell r="AC6">
            <v>187</v>
          </cell>
          <cell r="AD6">
            <v>325</v>
          </cell>
          <cell r="AE6">
            <v>4.793333333333333</v>
          </cell>
          <cell r="AF6">
            <v>1.7377139701822197</v>
          </cell>
          <cell r="AG6">
            <v>12.517385257301807</v>
          </cell>
          <cell r="AH6">
            <v>62.521739130434781</v>
          </cell>
          <cell r="AI6">
            <v>31</v>
          </cell>
          <cell r="AJ6">
            <v>8.1304347826086953</v>
          </cell>
          <cell r="AK6">
            <v>7.7885952712100137E-2</v>
          </cell>
          <cell r="AM6">
            <v>1634</v>
          </cell>
          <cell r="AN6">
            <v>726</v>
          </cell>
          <cell r="AO6">
            <v>213</v>
          </cell>
          <cell r="AP6">
            <v>411</v>
          </cell>
          <cell r="AQ6">
            <v>5.2880258899676376</v>
          </cell>
          <cell r="AR6">
            <v>1.8845092629089475</v>
          </cell>
          <cell r="AS6">
            <v>11.346389228886169</v>
          </cell>
          <cell r="AT6">
            <v>62.846153846153847</v>
          </cell>
          <cell r="AU6">
            <v>27.923076923076923</v>
          </cell>
          <cell r="AV6">
            <v>8.1923076923076916</v>
          </cell>
          <cell r="AW6">
            <v>9.7307221542227665E-2</v>
          </cell>
          <cell r="AY6">
            <v>1353</v>
          </cell>
          <cell r="AZ6">
            <v>598</v>
          </cell>
          <cell r="BA6">
            <v>180</v>
          </cell>
          <cell r="BB6">
            <v>182</v>
          </cell>
          <cell r="BC6">
            <v>3.6866485013623977</v>
          </cell>
          <cell r="BD6">
            <v>1.9566188197767145</v>
          </cell>
          <cell r="BE6">
            <v>16.274944567627493</v>
          </cell>
          <cell r="BF6">
            <v>52.03846153846154</v>
          </cell>
          <cell r="BG6">
            <v>23</v>
          </cell>
          <cell r="BH6">
            <v>6.9230769230769234</v>
          </cell>
          <cell r="BI6">
            <v>4.9519586104951961E-2</v>
          </cell>
          <cell r="BK6">
            <v>850</v>
          </cell>
          <cell r="BL6">
            <v>357</v>
          </cell>
          <cell r="BM6">
            <v>109</v>
          </cell>
          <cell r="BN6">
            <v>344</v>
          </cell>
          <cell r="BO6">
            <v>4.4973544973544977</v>
          </cell>
          <cell r="BP6">
            <v>2</v>
          </cell>
          <cell r="BQ6">
            <v>13.341176470588236</v>
          </cell>
          <cell r="BR6">
            <v>47.222222222222221</v>
          </cell>
          <cell r="BS6">
            <v>19.833333333333332</v>
          </cell>
          <cell r="BT6">
            <v>6.0555555555555554</v>
          </cell>
          <cell r="BU6">
            <v>5.4117647058823527E-2</v>
          </cell>
          <cell r="BW6">
            <v>794</v>
          </cell>
          <cell r="BX6">
            <v>324</v>
          </cell>
          <cell r="BY6">
            <v>84</v>
          </cell>
          <cell r="BZ6">
            <v>509</v>
          </cell>
          <cell r="CA6">
            <v>2.7006802721088436</v>
          </cell>
          <cell r="CB6">
            <v>2.0382599580712788</v>
          </cell>
          <cell r="CC6">
            <v>22.216624685138537</v>
          </cell>
          <cell r="CD6">
            <v>31.76</v>
          </cell>
          <cell r="CE6">
            <v>12.96</v>
          </cell>
          <cell r="CF6">
            <v>3.36</v>
          </cell>
          <cell r="CG6">
            <v>8.4382871536523935E-2</v>
          </cell>
          <cell r="CI6">
            <v>977</v>
          </cell>
          <cell r="CJ6">
            <v>374</v>
          </cell>
          <cell r="CK6">
            <v>112</v>
          </cell>
          <cell r="CL6">
            <v>516</v>
          </cell>
          <cell r="CM6">
            <v>3.4645390070921986</v>
          </cell>
          <cell r="CN6">
            <v>2.0513494148555051</v>
          </cell>
          <cell r="CO6">
            <v>17.318321392016379</v>
          </cell>
          <cell r="CP6">
            <v>39.08</v>
          </cell>
          <cell r="CQ6">
            <v>14.96</v>
          </cell>
          <cell r="CR6">
            <v>4.4800000000000004</v>
          </cell>
          <cell r="CS6">
            <v>0.05</v>
          </cell>
          <cell r="CU6">
            <v>943</v>
          </cell>
          <cell r="CV6">
            <v>412</v>
          </cell>
          <cell r="CW6">
            <v>143</v>
          </cell>
          <cell r="CX6">
            <v>315</v>
          </cell>
          <cell r="CY6">
            <v>3.1750841750841752</v>
          </cell>
          <cell r="CZ6">
            <v>2.0726244835833878</v>
          </cell>
          <cell r="DA6">
            <v>18.89713679745493</v>
          </cell>
          <cell r="DB6">
            <v>37.72</v>
          </cell>
          <cell r="DC6">
            <v>16.48</v>
          </cell>
          <cell r="DD6">
            <v>5.72</v>
          </cell>
          <cell r="DE6">
            <v>0.04</v>
          </cell>
          <cell r="DG6">
            <v>1164</v>
          </cell>
          <cell r="DH6">
            <v>457</v>
          </cell>
          <cell r="DI6">
            <v>163</v>
          </cell>
          <cell r="DJ6">
            <v>418</v>
          </cell>
          <cell r="DK6">
            <v>3.2066115702479339</v>
          </cell>
          <cell r="DL6">
            <v>2.115506329113924</v>
          </cell>
          <cell r="DM6">
            <v>18.711340206185568</v>
          </cell>
          <cell r="DN6">
            <v>44.769230769230766</v>
          </cell>
          <cell r="DO6">
            <v>17.576923076923077</v>
          </cell>
          <cell r="DP6">
            <v>6.2692307692307692</v>
          </cell>
          <cell r="DQ6">
            <v>4.8969072164948453E-2</v>
          </cell>
          <cell r="DS6">
            <v>1630</v>
          </cell>
          <cell r="DT6">
            <v>655</v>
          </cell>
          <cell r="DU6">
            <v>227</v>
          </cell>
          <cell r="DV6">
            <v>510</v>
          </cell>
          <cell r="DW6">
            <v>4.3121693121693125</v>
          </cell>
          <cell r="DX6">
            <v>2.1582910173349674</v>
          </cell>
          <cell r="DY6">
            <v>13.914110429447852</v>
          </cell>
          <cell r="DZ6">
            <v>62.692307692307693</v>
          </cell>
          <cell r="EA6">
            <v>25.192307692307693</v>
          </cell>
          <cell r="EB6">
            <v>8.7307692307692299</v>
          </cell>
          <cell r="EC6">
            <v>8.0981595092024544E-2</v>
          </cell>
          <cell r="EE6">
            <v>1629</v>
          </cell>
          <cell r="EF6">
            <v>688</v>
          </cell>
          <cell r="EG6">
            <v>228</v>
          </cell>
          <cell r="EH6">
            <v>500</v>
          </cell>
          <cell r="EI6">
            <v>4.7217391304347824</v>
          </cell>
          <cell r="EJ6">
            <v>2.1808095014846072</v>
          </cell>
          <cell r="EK6">
            <v>12.707182320441989</v>
          </cell>
          <cell r="EL6">
            <v>67.875</v>
          </cell>
          <cell r="EM6">
            <v>28.666666666666668</v>
          </cell>
          <cell r="EN6">
            <v>9.5</v>
          </cell>
          <cell r="EO6">
            <v>8.7170042971147943E-2</v>
          </cell>
          <cell r="EQ6">
            <v>1326</v>
          </cell>
          <cell r="ER6">
            <v>544</v>
          </cell>
          <cell r="ES6">
            <v>185</v>
          </cell>
          <cell r="ET6">
            <v>202</v>
          </cell>
          <cell r="EU6">
            <v>4.29126213592233</v>
          </cell>
          <cell r="EV6">
            <v>2.2009217917326804</v>
          </cell>
          <cell r="EW6">
            <v>13.981900452488688</v>
          </cell>
          <cell r="EX6">
            <v>53.04</v>
          </cell>
          <cell r="EY6">
            <v>21.76</v>
          </cell>
          <cell r="EZ6">
            <v>7.4</v>
          </cell>
          <cell r="FA6">
            <v>7.5414781297134234E-2</v>
          </cell>
          <cell r="FC6">
            <v>15447</v>
          </cell>
          <cell r="FD6">
            <v>6946</v>
          </cell>
          <cell r="FE6">
            <v>2090</v>
          </cell>
          <cell r="FF6">
            <v>4668</v>
          </cell>
          <cell r="FG6">
            <v>3.9822119102861562</v>
          </cell>
          <cell r="FH6">
            <v>2.2009217917326804</v>
          </cell>
          <cell r="FI6">
            <v>15.067003301611964</v>
          </cell>
          <cell r="FJ6">
            <v>52.362711864406776</v>
          </cell>
          <cell r="FK6">
            <v>23.545762711864406</v>
          </cell>
          <cell r="FL6">
            <v>7.0847457627118642</v>
          </cell>
          <cell r="FM6">
            <v>6.86864763384476E-2</v>
          </cell>
        </row>
        <row r="7">
          <cell r="A7">
            <v>3</v>
          </cell>
          <cell r="B7" t="str">
            <v>MEDICINA B</v>
          </cell>
          <cell r="C7">
            <v>2696</v>
          </cell>
          <cell r="D7">
            <v>5819</v>
          </cell>
          <cell r="E7">
            <v>2602</v>
          </cell>
          <cell r="F7">
            <v>262</v>
          </cell>
          <cell r="G7">
            <v>28</v>
          </cell>
          <cell r="M7">
            <v>6049</v>
          </cell>
          <cell r="N7">
            <v>5358</v>
          </cell>
          <cell r="O7">
            <v>1252</v>
          </cell>
          <cell r="P7">
            <v>769</v>
          </cell>
          <cell r="Q7">
            <v>218</v>
          </cell>
          <cell r="S7">
            <v>4.0128205128205128</v>
          </cell>
          <cell r="T7">
            <v>1.6280884265279585</v>
          </cell>
          <cell r="U7">
            <v>14.952076677316294</v>
          </cell>
          <cell r="V7">
            <v>48.153846153846153</v>
          </cell>
          <cell r="W7">
            <v>29.576923076923077</v>
          </cell>
          <cell r="X7">
            <v>8.384615384615385</v>
          </cell>
          <cell r="Y7">
            <v>6.9488817891373802E-2</v>
          </cell>
          <cell r="AA7">
            <v>1074</v>
          </cell>
          <cell r="AB7">
            <v>566</v>
          </cell>
          <cell r="AC7">
            <v>175</v>
          </cell>
          <cell r="AE7">
            <v>3.8913043478260869</v>
          </cell>
          <cell r="AF7">
            <v>1.7423220973782771</v>
          </cell>
          <cell r="AG7">
            <v>15.418994413407821</v>
          </cell>
          <cell r="AH7">
            <v>44.75</v>
          </cell>
          <cell r="AI7">
            <v>23.583333333333332</v>
          </cell>
          <cell r="AJ7">
            <v>7.291666666666667</v>
          </cell>
          <cell r="AK7">
            <v>9.7765363128491614E-2</v>
          </cell>
          <cell r="AM7">
            <v>1148</v>
          </cell>
          <cell r="AN7">
            <v>550</v>
          </cell>
          <cell r="AO7">
            <v>171</v>
          </cell>
          <cell r="AQ7">
            <v>3.7152103559870548</v>
          </cell>
          <cell r="AR7">
            <v>1.8429708222811672</v>
          </cell>
          <cell r="AS7">
            <v>16.149825783972126</v>
          </cell>
          <cell r="AT7">
            <v>44.153846153846153</v>
          </cell>
          <cell r="AU7">
            <v>21.153846153846153</v>
          </cell>
          <cell r="AV7">
            <v>6.5769230769230766</v>
          </cell>
          <cell r="AW7">
            <v>7.3170731707317069E-2</v>
          </cell>
          <cell r="AY7">
            <v>1086</v>
          </cell>
          <cell r="AZ7">
            <v>499</v>
          </cell>
          <cell r="BA7">
            <v>155</v>
          </cell>
          <cell r="BC7">
            <v>3.5606557377049182</v>
          </cell>
          <cell r="BD7">
            <v>1.912751677852349</v>
          </cell>
          <cell r="BE7">
            <v>16.850828729281769</v>
          </cell>
          <cell r="BF7">
            <v>41.769230769230766</v>
          </cell>
          <cell r="BG7">
            <v>19.192307692307693</v>
          </cell>
          <cell r="BH7">
            <v>5.9615384615384617</v>
          </cell>
          <cell r="BI7">
            <v>8.6556169429097607E-2</v>
          </cell>
          <cell r="BK7">
            <v>617</v>
          </cell>
          <cell r="BL7">
            <v>287</v>
          </cell>
          <cell r="BM7">
            <v>92</v>
          </cell>
          <cell r="BO7">
            <v>2.4196078431372547</v>
          </cell>
          <cell r="BP7">
            <v>1.9382253837514041</v>
          </cell>
          <cell r="BQ7">
            <v>24.797406807131281</v>
          </cell>
          <cell r="BR7">
            <v>26.826086956521738</v>
          </cell>
          <cell r="BS7">
            <v>12.478260869565217</v>
          </cell>
          <cell r="BT7">
            <v>4</v>
          </cell>
          <cell r="BU7">
            <v>8.5899513776337116E-2</v>
          </cell>
          <cell r="BW7">
            <v>569</v>
          </cell>
          <cell r="BX7">
            <v>222</v>
          </cell>
          <cell r="BY7">
            <v>77</v>
          </cell>
          <cell r="CA7">
            <v>1.9964912280701754</v>
          </cell>
          <cell r="CB7">
            <v>1.9861735222951953</v>
          </cell>
          <cell r="CC7">
            <v>30.052724077328648</v>
          </cell>
          <cell r="CD7">
            <v>22.76</v>
          </cell>
          <cell r="CE7">
            <v>8.8800000000000008</v>
          </cell>
          <cell r="CF7">
            <v>3.08</v>
          </cell>
          <cell r="CG7">
            <v>8.7873462214411252E-2</v>
          </cell>
          <cell r="CI7">
            <v>811</v>
          </cell>
          <cell r="CJ7">
            <v>371</v>
          </cell>
          <cell r="CK7">
            <v>136</v>
          </cell>
          <cell r="CM7">
            <v>2.7869415807560136</v>
          </cell>
          <cell r="CN7">
            <v>2.0258566978193144</v>
          </cell>
          <cell r="CO7">
            <v>21.528976572133171</v>
          </cell>
          <cell r="CP7">
            <v>32.44</v>
          </cell>
          <cell r="CQ7">
            <v>14.84</v>
          </cell>
          <cell r="CR7">
            <v>5.44</v>
          </cell>
          <cell r="CS7">
            <v>0.05</v>
          </cell>
          <cell r="CU7">
            <v>667</v>
          </cell>
          <cell r="CV7">
            <v>293</v>
          </cell>
          <cell r="CW7">
            <v>102</v>
          </cell>
          <cell r="CY7">
            <v>2.678714859437751</v>
          </cell>
          <cell r="CZ7">
            <v>2.0468170139880102</v>
          </cell>
          <cell r="DA7">
            <v>22.398800599700149</v>
          </cell>
          <cell r="DB7">
            <v>29</v>
          </cell>
          <cell r="DC7">
            <v>12.739130434782609</v>
          </cell>
          <cell r="DD7">
            <v>4.4347826086956523</v>
          </cell>
          <cell r="DE7">
            <v>0.05</v>
          </cell>
          <cell r="DG7">
            <v>838</v>
          </cell>
          <cell r="DH7">
            <v>382</v>
          </cell>
          <cell r="DI7">
            <v>144</v>
          </cell>
          <cell r="DK7">
            <v>2.7933333333333334</v>
          </cell>
          <cell r="DL7">
            <v>2.0612612612612611</v>
          </cell>
          <cell r="DM7">
            <v>21.479713603818617</v>
          </cell>
          <cell r="DN7">
            <v>32.230769230769234</v>
          </cell>
          <cell r="DO7">
            <v>14.692307692307692</v>
          </cell>
          <cell r="DP7">
            <v>5.5384615384615383</v>
          </cell>
          <cell r="DQ7">
            <v>7.1599045346062054E-2</v>
          </cell>
          <cell r="DS7">
            <v>1121</v>
          </cell>
          <cell r="DT7">
            <v>487</v>
          </cell>
          <cell r="DU7">
            <v>192</v>
          </cell>
          <cell r="DW7">
            <v>3.1138888888888889</v>
          </cell>
          <cell r="DX7">
            <v>2.0880603842634948</v>
          </cell>
          <cell r="DY7">
            <v>19.268510258697592</v>
          </cell>
          <cell r="DZ7">
            <v>43.115384615384613</v>
          </cell>
          <cell r="EA7">
            <v>18.73076923076923</v>
          </cell>
          <cell r="EB7">
            <v>7.384615384615385</v>
          </cell>
          <cell r="EC7">
            <v>9.1882247992863514E-2</v>
          </cell>
          <cell r="EE7">
            <v>1183</v>
          </cell>
          <cell r="EF7">
            <v>493</v>
          </cell>
          <cell r="EG7">
            <v>186</v>
          </cell>
          <cell r="EI7">
            <v>3.4289855072463769</v>
          </cell>
          <cell r="EJ7">
            <v>2.1196300102774921</v>
          </cell>
          <cell r="EK7">
            <v>17.49788672865596</v>
          </cell>
          <cell r="EL7">
            <v>49.291666666666664</v>
          </cell>
          <cell r="EM7">
            <v>20.541666666666668</v>
          </cell>
          <cell r="EN7">
            <v>7.75</v>
          </cell>
          <cell r="EO7">
            <v>9.5519864750633982E-2</v>
          </cell>
          <cell r="EQ7">
            <v>1041</v>
          </cell>
          <cell r="ER7">
            <v>429</v>
          </cell>
          <cell r="ES7">
            <v>160</v>
          </cell>
          <cell r="EU7">
            <v>3.6526315789473682</v>
          </cell>
          <cell r="EV7">
            <v>2.1445032111824709</v>
          </cell>
          <cell r="EW7">
            <v>16.426512968299711</v>
          </cell>
          <cell r="EX7">
            <v>41.64</v>
          </cell>
          <cell r="EY7">
            <v>17.16</v>
          </cell>
          <cell r="EZ7">
            <v>6.4</v>
          </cell>
          <cell r="FA7">
            <v>0.11047070124879924</v>
          </cell>
          <cell r="FC7">
            <v>11407</v>
          </cell>
          <cell r="FD7">
            <v>5348</v>
          </cell>
          <cell r="FE7">
            <v>1808</v>
          </cell>
          <cell r="FG7">
            <v>3.2024143739472208</v>
          </cell>
          <cell r="FH7">
            <v>2.1445032111824709</v>
          </cell>
          <cell r="FI7">
            <v>18.735863943192779</v>
          </cell>
          <cell r="FJ7">
            <v>38.1505016722408</v>
          </cell>
          <cell r="FK7">
            <v>17.88628762541806</v>
          </cell>
          <cell r="FL7">
            <v>6.0468227424749168</v>
          </cell>
          <cell r="FM7">
            <v>8.2054878583326024E-2</v>
          </cell>
        </row>
        <row r="8">
          <cell r="A8">
            <v>4</v>
          </cell>
          <cell r="B8" t="str">
            <v>MEDICINA C</v>
          </cell>
          <cell r="C8">
            <v>2822</v>
          </cell>
          <cell r="D8">
            <v>5866</v>
          </cell>
          <cell r="E8">
            <v>2836</v>
          </cell>
          <cell r="F8">
            <v>284</v>
          </cell>
          <cell r="G8">
            <v>37</v>
          </cell>
          <cell r="M8">
            <v>6416</v>
          </cell>
          <cell r="N8">
            <v>5429</v>
          </cell>
          <cell r="O8">
            <v>1192</v>
          </cell>
          <cell r="P8">
            <v>812</v>
          </cell>
          <cell r="Q8">
            <v>245</v>
          </cell>
          <cell r="S8">
            <v>3.1534391534391535</v>
          </cell>
          <cell r="T8">
            <v>1.4679802955665024</v>
          </cell>
          <cell r="U8">
            <v>19.026845637583893</v>
          </cell>
          <cell r="V8">
            <v>45.846153846153847</v>
          </cell>
          <cell r="W8">
            <v>31.23076923076923</v>
          </cell>
          <cell r="X8">
            <v>9.4230769230769234</v>
          </cell>
          <cell r="Y8">
            <v>9.0604026845637578E-2</v>
          </cell>
          <cell r="AA8">
            <v>1072</v>
          </cell>
          <cell r="AB8">
            <v>532</v>
          </cell>
          <cell r="AC8">
            <v>154</v>
          </cell>
          <cell r="AE8">
            <v>4.0149812734082397</v>
          </cell>
          <cell r="AF8">
            <v>1.6845238095238095</v>
          </cell>
          <cell r="AG8">
            <v>14.944029850746269</v>
          </cell>
          <cell r="AH8">
            <v>44.666666666666664</v>
          </cell>
          <cell r="AI8">
            <v>22.166666666666668</v>
          </cell>
          <cell r="AJ8">
            <v>6.416666666666667</v>
          </cell>
          <cell r="AK8">
            <v>9.3283582089552244E-2</v>
          </cell>
          <cell r="AM8">
            <v>1116</v>
          </cell>
          <cell r="AN8">
            <v>535</v>
          </cell>
          <cell r="AO8">
            <v>157</v>
          </cell>
          <cell r="AQ8">
            <v>3.024390243902439</v>
          </cell>
          <cell r="AR8">
            <v>1.7988291644491752</v>
          </cell>
          <cell r="AS8">
            <v>19.838709677419352</v>
          </cell>
          <cell r="AT8">
            <v>42.92307692307692</v>
          </cell>
          <cell r="AU8">
            <v>20.576923076923077</v>
          </cell>
          <cell r="AV8">
            <v>6.0384615384615383</v>
          </cell>
          <cell r="AW8">
            <v>9.1397849462365593E-2</v>
          </cell>
          <cell r="AY8">
            <v>1129</v>
          </cell>
          <cell r="AZ8">
            <v>556</v>
          </cell>
          <cell r="BA8">
            <v>172</v>
          </cell>
          <cell r="BC8">
            <v>3.73841059602649</v>
          </cell>
          <cell r="BD8">
            <v>1.8517453798767967</v>
          </cell>
          <cell r="BE8">
            <v>16.04960141718335</v>
          </cell>
          <cell r="BF8">
            <v>43.42307692307692</v>
          </cell>
          <cell r="BG8">
            <v>21.384615384615383</v>
          </cell>
          <cell r="BH8">
            <v>6.615384615384615</v>
          </cell>
          <cell r="BI8">
            <v>6.997342781222321E-2</v>
          </cell>
          <cell r="BK8">
            <v>781</v>
          </cell>
          <cell r="BL8">
            <v>353</v>
          </cell>
          <cell r="BM8">
            <v>101</v>
          </cell>
          <cell r="BO8">
            <v>2.3883792048929662</v>
          </cell>
          <cell r="BP8">
            <v>1.8974175035868006</v>
          </cell>
          <cell r="BQ8">
            <v>25.121638924455826</v>
          </cell>
          <cell r="BR8">
            <v>30.03846153846154</v>
          </cell>
          <cell r="BS8">
            <v>13.576923076923077</v>
          </cell>
          <cell r="BT8">
            <v>3.8846153846153846</v>
          </cell>
          <cell r="BU8">
            <v>8.8348271446862997E-2</v>
          </cell>
          <cell r="BW8">
            <v>680</v>
          </cell>
          <cell r="BX8">
            <v>317</v>
          </cell>
          <cell r="BY8">
            <v>99</v>
          </cell>
          <cell r="CA8">
            <v>2.4637681159420288</v>
          </cell>
          <cell r="CB8">
            <v>1.9227053140096619</v>
          </cell>
          <cell r="CC8">
            <v>24.352941176470587</v>
          </cell>
          <cell r="CD8">
            <v>29.565217391304348</v>
          </cell>
          <cell r="CE8">
            <v>13.782608695652174</v>
          </cell>
          <cell r="CF8">
            <v>4.3043478260869561</v>
          </cell>
          <cell r="CG8">
            <v>0.1161764705882353</v>
          </cell>
          <cell r="CI8">
            <v>757</v>
          </cell>
          <cell r="CJ8">
            <v>317</v>
          </cell>
          <cell r="CK8">
            <v>118</v>
          </cell>
          <cell r="CM8">
            <v>3.2350427350427351</v>
          </cell>
          <cell r="CN8">
            <v>1.9551151267851938</v>
          </cell>
          <cell r="CO8">
            <v>18.54689564068692</v>
          </cell>
          <cell r="CP8">
            <v>29.115384615384617</v>
          </cell>
          <cell r="CQ8">
            <v>12.192307692307692</v>
          </cell>
          <cell r="CR8">
            <v>4.5384615384615383</v>
          </cell>
          <cell r="CS8">
            <v>0.06</v>
          </cell>
          <cell r="CU8">
            <v>741</v>
          </cell>
          <cell r="CV8">
            <v>337</v>
          </cell>
          <cell r="CW8">
            <v>124</v>
          </cell>
          <cell r="CY8">
            <v>2.8068181818181817</v>
          </cell>
          <cell r="CZ8">
            <v>1.9769108280254777</v>
          </cell>
          <cell r="DA8">
            <v>21.376518218623481</v>
          </cell>
          <cell r="DB8">
            <v>29.64</v>
          </cell>
          <cell r="DC8">
            <v>13.48</v>
          </cell>
          <cell r="DD8">
            <v>4.96</v>
          </cell>
          <cell r="DE8">
            <v>0.06</v>
          </cell>
          <cell r="DG8">
            <v>947</v>
          </cell>
          <cell r="DH8">
            <v>418</v>
          </cell>
          <cell r="DI8">
            <v>142</v>
          </cell>
          <cell r="DK8">
            <v>3.3581560283687941</v>
          </cell>
          <cell r="DL8">
            <v>2.0057333970377447</v>
          </cell>
          <cell r="DM8">
            <v>17.866948257655753</v>
          </cell>
          <cell r="DN8">
            <v>36.42307692307692</v>
          </cell>
          <cell r="DO8">
            <v>16.076923076923077</v>
          </cell>
          <cell r="DP8">
            <v>5.4615384615384617</v>
          </cell>
          <cell r="DQ8">
            <v>7.1805702217529035E-2</v>
          </cell>
          <cell r="DS8">
            <v>1153</v>
          </cell>
          <cell r="DT8">
            <v>515</v>
          </cell>
          <cell r="DU8">
            <v>0</v>
          </cell>
          <cell r="DW8">
            <v>3.7679738562091503</v>
          </cell>
          <cell r="DX8">
            <v>2.0312699425654115</v>
          </cell>
          <cell r="DY8">
            <v>15.923677363399825</v>
          </cell>
          <cell r="DZ8">
            <v>44.346153846153847</v>
          </cell>
          <cell r="EA8">
            <v>19.807692307692307</v>
          </cell>
          <cell r="EB8">
            <v>0</v>
          </cell>
          <cell r="EC8">
            <v>8.8464874241110145E-2</v>
          </cell>
          <cell r="EE8">
            <v>1168</v>
          </cell>
          <cell r="EF8">
            <v>507</v>
          </cell>
          <cell r="EG8">
            <v>180</v>
          </cell>
          <cell r="EI8">
            <v>4.098245614035088</v>
          </cell>
          <cell r="EJ8">
            <v>2.057795698924731</v>
          </cell>
          <cell r="EK8">
            <v>14.640410958904109</v>
          </cell>
          <cell r="EL8">
            <v>48.666666666666664</v>
          </cell>
          <cell r="EM8">
            <v>21.125</v>
          </cell>
          <cell r="EN8">
            <v>7.5</v>
          </cell>
          <cell r="EO8">
            <v>9.5890410958904104E-2</v>
          </cell>
          <cell r="EQ8">
            <v>1109</v>
          </cell>
          <cell r="ER8">
            <v>445</v>
          </cell>
          <cell r="ES8">
            <v>161</v>
          </cell>
          <cell r="EU8">
            <v>3.195965417867435</v>
          </cell>
          <cell r="EV8">
            <v>2.091986555811074</v>
          </cell>
          <cell r="EW8">
            <v>18.773669972948603</v>
          </cell>
          <cell r="EX8">
            <v>44.36</v>
          </cell>
          <cell r="EY8">
            <v>17.8</v>
          </cell>
          <cell r="EZ8">
            <v>6.44</v>
          </cell>
          <cell r="FA8">
            <v>9.5581605049594232E-2</v>
          </cell>
          <cell r="FC8">
            <v>11845</v>
          </cell>
          <cell r="FD8">
            <v>5644</v>
          </cell>
          <cell r="FE8">
            <v>1653</v>
          </cell>
          <cell r="FG8">
            <v>3.2748133812551838</v>
          </cell>
          <cell r="FH8">
            <v>2.091986555811074</v>
          </cell>
          <cell r="FI8">
            <v>18.321654706627271</v>
          </cell>
          <cell r="FJ8">
            <v>39.092409240924091</v>
          </cell>
          <cell r="FK8">
            <v>18.627062706270628</v>
          </cell>
          <cell r="FL8">
            <v>5.4554455445544559</v>
          </cell>
          <cell r="FM8">
            <v>8.5521317011397216E-2</v>
          </cell>
        </row>
        <row r="9">
          <cell r="A9">
            <v>5</v>
          </cell>
          <cell r="B9" t="str">
            <v>MEDICINA D</v>
          </cell>
          <cell r="C9">
            <v>2403</v>
          </cell>
          <cell r="D9">
            <v>5047</v>
          </cell>
          <cell r="E9">
            <v>3057</v>
          </cell>
          <cell r="F9">
            <v>380</v>
          </cell>
          <cell r="G9">
            <v>67</v>
          </cell>
          <cell r="M9">
            <v>6000</v>
          </cell>
          <cell r="N9">
            <v>4954</v>
          </cell>
          <cell r="O9">
            <v>1151</v>
          </cell>
          <cell r="P9">
            <v>752</v>
          </cell>
          <cell r="Q9">
            <v>226</v>
          </cell>
          <cell r="S9">
            <v>3.7249190938511325</v>
          </cell>
          <cell r="T9">
            <v>1.5305851063829787</v>
          </cell>
          <cell r="U9">
            <v>16.107732406602953</v>
          </cell>
          <cell r="V9">
            <v>44.269230769230766</v>
          </cell>
          <cell r="W9">
            <v>28.923076923076923</v>
          </cell>
          <cell r="X9">
            <v>8.6923076923076916</v>
          </cell>
          <cell r="Y9">
            <v>8.9487402258905294E-2</v>
          </cell>
          <cell r="AA9">
            <v>1063</v>
          </cell>
          <cell r="AB9">
            <v>569</v>
          </cell>
          <cell r="AC9">
            <v>172</v>
          </cell>
          <cell r="AE9">
            <v>3.8937728937728937</v>
          </cell>
          <cell r="AF9">
            <v>1.6760030280090841</v>
          </cell>
          <cell r="AG9">
            <v>15.409219190968956</v>
          </cell>
          <cell r="AH9">
            <v>44.291666666666664</v>
          </cell>
          <cell r="AI9">
            <v>23.708333333333332</v>
          </cell>
          <cell r="AJ9">
            <v>7.166666666666667</v>
          </cell>
          <cell r="AK9">
            <v>9.6895578551269984E-2</v>
          </cell>
          <cell r="AM9">
            <v>1101</v>
          </cell>
          <cell r="AN9">
            <v>545</v>
          </cell>
          <cell r="AO9">
            <v>164</v>
          </cell>
          <cell r="AQ9">
            <v>3.5980392156862746</v>
          </cell>
          <cell r="AR9">
            <v>1.7765273311897105</v>
          </cell>
          <cell r="AS9">
            <v>16.675749318801088</v>
          </cell>
          <cell r="AT9">
            <v>42.346153846153847</v>
          </cell>
          <cell r="AU9">
            <v>20.96153846153846</v>
          </cell>
          <cell r="AV9">
            <v>6.3076923076923075</v>
          </cell>
          <cell r="AW9">
            <v>8.6285195277020887E-2</v>
          </cell>
          <cell r="AY9">
            <v>1094</v>
          </cell>
          <cell r="AZ9">
            <v>554</v>
          </cell>
          <cell r="BA9">
            <v>205</v>
          </cell>
          <cell r="BC9">
            <v>2.9567567567567568</v>
          </cell>
          <cell r="BD9">
            <v>1.821900826446281</v>
          </cell>
          <cell r="BE9">
            <v>20.292504570383912</v>
          </cell>
          <cell r="BF9">
            <v>42.07692307692308</v>
          </cell>
          <cell r="BG9">
            <v>21.307692307692307</v>
          </cell>
          <cell r="BH9">
            <v>7.884615384615385</v>
          </cell>
          <cell r="BI9">
            <v>5.6672760511882997E-2</v>
          </cell>
          <cell r="BK9">
            <v>479</v>
          </cell>
          <cell r="BL9">
            <v>192</v>
          </cell>
          <cell r="BM9">
            <v>47</v>
          </cell>
          <cell r="BO9">
            <v>2.383084577114428</v>
          </cell>
          <cell r="BP9">
            <v>1.8713629402756509</v>
          </cell>
          <cell r="BQ9">
            <v>25.177453027139872</v>
          </cell>
          <cell r="BR9">
            <v>22.80952380952381</v>
          </cell>
          <cell r="BS9">
            <v>9.1428571428571423</v>
          </cell>
          <cell r="BT9">
            <v>2.2380952380952381</v>
          </cell>
          <cell r="BU9">
            <v>8.1419624217118999E-2</v>
          </cell>
          <cell r="BW9">
            <v>424</v>
          </cell>
          <cell r="BX9">
            <v>174</v>
          </cell>
          <cell r="BY9">
            <v>74</v>
          </cell>
          <cell r="CA9">
            <v>1.2289855072463769</v>
          </cell>
          <cell r="CB9">
            <v>1.9066762383345297</v>
          </cell>
          <cell r="CC9">
            <v>48.820754716981128</v>
          </cell>
          <cell r="CD9">
            <v>16.96</v>
          </cell>
          <cell r="CE9">
            <v>6.96</v>
          </cell>
          <cell r="CF9">
            <v>2.96</v>
          </cell>
          <cell r="CG9">
            <v>0.11084905660377359</v>
          </cell>
          <cell r="CI9">
            <v>738</v>
          </cell>
          <cell r="CJ9">
            <v>326</v>
          </cell>
          <cell r="CK9">
            <v>125</v>
          </cell>
          <cell r="CM9">
            <v>2.4848484848484849</v>
          </cell>
          <cell r="CN9">
            <v>2.0905923344947737</v>
          </cell>
          <cell r="CO9">
            <v>24.146341463414636</v>
          </cell>
          <cell r="CP9">
            <v>29.52</v>
          </cell>
          <cell r="CQ9">
            <v>13.04</v>
          </cell>
          <cell r="CR9">
            <v>5</v>
          </cell>
          <cell r="CS9">
            <v>0.08</v>
          </cell>
          <cell r="CU9">
            <v>729</v>
          </cell>
          <cell r="CV9">
            <v>344</v>
          </cell>
          <cell r="CW9">
            <v>138</v>
          </cell>
          <cell r="CY9">
            <v>2.5051546391752577</v>
          </cell>
          <cell r="CZ9">
            <v>2.0936527691350344</v>
          </cell>
          <cell r="DA9">
            <v>23.950617283950617</v>
          </cell>
          <cell r="DB9">
            <v>29.16</v>
          </cell>
          <cell r="DC9">
            <v>13.76</v>
          </cell>
          <cell r="DD9">
            <v>5.52</v>
          </cell>
          <cell r="DE9">
            <v>7.0000000000000007E-2</v>
          </cell>
          <cell r="DG9">
            <v>873</v>
          </cell>
          <cell r="DH9">
            <v>419</v>
          </cell>
          <cell r="DI9">
            <v>187</v>
          </cell>
          <cell r="DK9">
            <v>2.8811881188118811</v>
          </cell>
          <cell r="DL9">
            <v>2.0924855491329479</v>
          </cell>
          <cell r="DM9">
            <v>20.824742268041238</v>
          </cell>
          <cell r="DN9">
            <v>32.333333333333336</v>
          </cell>
          <cell r="DO9">
            <v>15.518518518518519</v>
          </cell>
          <cell r="DP9">
            <v>6.9259259259259256</v>
          </cell>
          <cell r="DQ9">
            <v>6.7583046964490259E-2</v>
          </cell>
          <cell r="DS9">
            <v>1129</v>
          </cell>
          <cell r="DT9">
            <v>511</v>
          </cell>
          <cell r="DU9">
            <v>0</v>
          </cell>
          <cell r="DW9">
            <v>4.6460905349794235</v>
          </cell>
          <cell r="DX9">
            <v>2.1069015444015444</v>
          </cell>
          <cell r="DY9">
            <v>12.9140832595217</v>
          </cell>
          <cell r="DZ9">
            <v>43.42307692307692</v>
          </cell>
          <cell r="EA9">
            <v>19.653846153846153</v>
          </cell>
          <cell r="EB9">
            <v>0</v>
          </cell>
          <cell r="EC9">
            <v>9.4774136403897258E-2</v>
          </cell>
          <cell r="EE9">
            <v>1159</v>
          </cell>
          <cell r="EF9">
            <v>484</v>
          </cell>
          <cell r="EG9">
            <v>158</v>
          </cell>
          <cell r="EI9">
            <v>4.1099290780141846</v>
          </cell>
          <cell r="EJ9">
            <v>2.1369922212618842</v>
          </cell>
          <cell r="EK9">
            <v>14.59879206212252</v>
          </cell>
          <cell r="EL9">
            <v>48.291666666666664</v>
          </cell>
          <cell r="EM9">
            <v>20.166666666666668</v>
          </cell>
          <cell r="EN9">
            <v>6.583333333333333</v>
          </cell>
          <cell r="EO9">
            <v>0.10094909404659189</v>
          </cell>
          <cell r="EQ9">
            <v>1014</v>
          </cell>
          <cell r="ER9">
            <v>465</v>
          </cell>
          <cell r="ES9">
            <v>142</v>
          </cell>
          <cell r="EU9">
            <v>3.4845360824742269</v>
          </cell>
          <cell r="EV9">
            <v>2.1409778126840764</v>
          </cell>
          <cell r="EW9">
            <v>17.218934911242606</v>
          </cell>
          <cell r="EX9">
            <v>40.56</v>
          </cell>
          <cell r="EY9">
            <v>18.600000000000001</v>
          </cell>
          <cell r="EZ9">
            <v>5.68</v>
          </cell>
          <cell r="FA9">
            <v>0.10650887573964497</v>
          </cell>
          <cell r="FC9">
            <v>10954</v>
          </cell>
          <cell r="FD9">
            <v>5335</v>
          </cell>
          <cell r="FE9">
            <v>1638</v>
          </cell>
          <cell r="FG9">
            <v>3.1288203370465579</v>
          </cell>
          <cell r="FH9">
            <v>2.1409778126840764</v>
          </cell>
          <cell r="FI9">
            <v>19.176556509037795</v>
          </cell>
          <cell r="FJ9">
            <v>36.392026578073093</v>
          </cell>
          <cell r="FK9">
            <v>17.724252491694351</v>
          </cell>
          <cell r="FL9">
            <v>5.441860465116279</v>
          </cell>
          <cell r="FM9">
            <v>8.681760087639219E-2</v>
          </cell>
        </row>
        <row r="10">
          <cell r="A10">
            <v>6</v>
          </cell>
          <cell r="B10" t="str">
            <v>NEUMOLOGIA</v>
          </cell>
          <cell r="C10">
            <v>1101</v>
          </cell>
          <cell r="D10">
            <v>3767</v>
          </cell>
          <cell r="E10">
            <v>2509</v>
          </cell>
          <cell r="F10">
            <v>1448</v>
          </cell>
          <cell r="G10">
            <v>549</v>
          </cell>
          <cell r="M10">
            <v>5307</v>
          </cell>
          <cell r="N10">
            <v>4068</v>
          </cell>
          <cell r="O10">
            <v>891</v>
          </cell>
          <cell r="P10">
            <v>205</v>
          </cell>
          <cell r="Q10">
            <v>16</v>
          </cell>
          <cell r="R10">
            <v>127</v>
          </cell>
          <cell r="S10">
            <v>3.375</v>
          </cell>
          <cell r="T10">
            <v>4.3463414634146345</v>
          </cell>
          <cell r="U10">
            <v>17.777777777777779</v>
          </cell>
          <cell r="V10">
            <v>34.269230769230766</v>
          </cell>
          <cell r="W10">
            <v>7.884615384615385</v>
          </cell>
          <cell r="X10">
            <v>0.61538461538461542</v>
          </cell>
          <cell r="Y10">
            <v>0.2053872053872054</v>
          </cell>
          <cell r="AA10">
            <v>861</v>
          </cell>
          <cell r="AB10">
            <v>138</v>
          </cell>
          <cell r="AC10">
            <v>11</v>
          </cell>
          <cell r="AD10">
            <v>123</v>
          </cell>
          <cell r="AE10">
            <v>3.2613636363636362</v>
          </cell>
          <cell r="AF10">
            <v>5.1078717201166182</v>
          </cell>
          <cell r="AG10">
            <v>18.397212543554005</v>
          </cell>
          <cell r="AH10">
            <v>35.875</v>
          </cell>
          <cell r="AI10">
            <v>5.75</v>
          </cell>
          <cell r="AJ10">
            <v>0.45833333333333331</v>
          </cell>
          <cell r="AK10">
            <v>0.24854819976771197</v>
          </cell>
          <cell r="AL10">
            <v>22</v>
          </cell>
          <cell r="AM10">
            <v>856</v>
          </cell>
          <cell r="AN10">
            <v>143</v>
          </cell>
          <cell r="AO10">
            <v>14</v>
          </cell>
          <cell r="AP10">
            <v>94</v>
          </cell>
          <cell r="AQ10">
            <v>3.0571428571428569</v>
          </cell>
          <cell r="AR10">
            <v>5.3662551440329223</v>
          </cell>
          <cell r="AS10">
            <v>19.626168224299064</v>
          </cell>
          <cell r="AT10">
            <v>31.703703703703702</v>
          </cell>
          <cell r="AU10">
            <v>5.2962962962962967</v>
          </cell>
          <cell r="AV10">
            <v>0.51851851851851849</v>
          </cell>
          <cell r="AW10">
            <v>0.23948598130841123</v>
          </cell>
          <cell r="AX10">
            <v>30</v>
          </cell>
          <cell r="AY10">
            <v>812</v>
          </cell>
          <cell r="AZ10">
            <v>102</v>
          </cell>
          <cell r="BA10">
            <v>15</v>
          </cell>
          <cell r="BB10">
            <v>122</v>
          </cell>
          <cell r="BC10">
            <v>8.1199999999999992</v>
          </cell>
          <cell r="BD10">
            <v>5.8163265306122449</v>
          </cell>
          <cell r="BE10">
            <v>7.389162561576355</v>
          </cell>
          <cell r="BF10">
            <v>32.479999999999997</v>
          </cell>
          <cell r="BG10">
            <v>4.08</v>
          </cell>
          <cell r="BH10">
            <v>0.6</v>
          </cell>
          <cell r="BI10">
            <v>0.26108374384236455</v>
          </cell>
          <cell r="BJ10">
            <v>37</v>
          </cell>
          <cell r="BK10">
            <v>692</v>
          </cell>
          <cell r="BL10">
            <v>86</v>
          </cell>
          <cell r="BM10">
            <v>13</v>
          </cell>
          <cell r="BN10">
            <v>117</v>
          </cell>
          <cell r="BO10">
            <v>2.5441176470588234</v>
          </cell>
          <cell r="BP10">
            <v>6.1008902077151337</v>
          </cell>
          <cell r="BQ10">
            <v>23.583815028901736</v>
          </cell>
          <cell r="BR10">
            <v>27.68</v>
          </cell>
          <cell r="BS10">
            <v>3.44</v>
          </cell>
          <cell r="BT10">
            <v>0.52</v>
          </cell>
          <cell r="BU10">
            <v>0.26589595375722541</v>
          </cell>
          <cell r="BW10">
            <v>591</v>
          </cell>
          <cell r="BX10">
            <v>70</v>
          </cell>
          <cell r="BZ10">
            <v>88</v>
          </cell>
          <cell r="CA10">
            <v>2.2386363636363638</v>
          </cell>
          <cell r="CB10">
            <v>6.321236559139785</v>
          </cell>
          <cell r="CC10">
            <v>26.802030456852791</v>
          </cell>
          <cell r="CD10">
            <v>23.64</v>
          </cell>
          <cell r="CE10">
            <v>2.8</v>
          </cell>
          <cell r="CF10">
            <v>0</v>
          </cell>
          <cell r="CG10">
            <v>0.24196277495769883</v>
          </cell>
          <cell r="CH10">
            <v>23</v>
          </cell>
          <cell r="CI10">
            <v>688</v>
          </cell>
          <cell r="CJ10">
            <v>84</v>
          </cell>
          <cell r="CK10">
            <v>9</v>
          </cell>
          <cell r="CL10">
            <v>109</v>
          </cell>
          <cell r="CM10">
            <v>2.9152542372881354</v>
          </cell>
          <cell r="CN10">
            <v>6.5108695652173916</v>
          </cell>
          <cell r="CO10">
            <v>20.581395348837209</v>
          </cell>
          <cell r="CP10">
            <v>27.52</v>
          </cell>
          <cell r="CQ10">
            <v>3.36</v>
          </cell>
          <cell r="CR10">
            <v>0.36</v>
          </cell>
          <cell r="CS10">
            <v>0.19</v>
          </cell>
          <cell r="CT10">
            <v>38</v>
          </cell>
          <cell r="CU10">
            <v>695</v>
          </cell>
          <cell r="CV10">
            <v>74</v>
          </cell>
          <cell r="CW10">
            <v>7</v>
          </cell>
          <cell r="CX10">
            <v>44</v>
          </cell>
          <cell r="CY10">
            <v>2.7579365079365079</v>
          </cell>
          <cell r="CZ10">
            <v>6.7472283813747227</v>
          </cell>
          <cell r="DA10">
            <v>21.755395683453237</v>
          </cell>
          <cell r="DB10">
            <v>27.8</v>
          </cell>
          <cell r="DC10">
            <v>2.96</v>
          </cell>
          <cell r="DD10">
            <v>0.28000000000000003</v>
          </cell>
          <cell r="DE10">
            <v>0.19</v>
          </cell>
          <cell r="DF10">
            <v>31</v>
          </cell>
          <cell r="DG10">
            <v>705</v>
          </cell>
          <cell r="DH10">
            <v>55</v>
          </cell>
          <cell r="DI10">
            <v>5</v>
          </cell>
          <cell r="DJ10">
            <v>116</v>
          </cell>
          <cell r="DK10">
            <v>3.6153846153846154</v>
          </cell>
          <cell r="DL10">
            <v>7.0961337513061649</v>
          </cell>
          <cell r="DM10">
            <v>16.595744680851066</v>
          </cell>
          <cell r="DN10">
            <v>27.115384615384617</v>
          </cell>
          <cell r="DO10">
            <v>2.1153846153846154</v>
          </cell>
          <cell r="DP10">
            <v>0.19230769230769232</v>
          </cell>
          <cell r="DQ10">
            <v>0.24255319148936169</v>
          </cell>
          <cell r="DS10">
            <v>894</v>
          </cell>
          <cell r="DT10">
            <v>120</v>
          </cell>
          <cell r="DU10">
            <v>15</v>
          </cell>
          <cell r="DV10">
            <v>45</v>
          </cell>
          <cell r="DW10">
            <v>3.6639344262295084</v>
          </cell>
          <cell r="DX10">
            <v>7.1355617455896008</v>
          </cell>
          <cell r="DY10">
            <v>16.375838926174499</v>
          </cell>
          <cell r="DZ10">
            <v>34.384615384615387</v>
          </cell>
          <cell r="EA10">
            <v>4.615384615384615</v>
          </cell>
          <cell r="EB10">
            <v>0.57692307692307687</v>
          </cell>
          <cell r="EC10">
            <v>0.28859060402684567</v>
          </cell>
          <cell r="ED10">
            <v>10</v>
          </cell>
          <cell r="EE10">
            <v>842</v>
          </cell>
          <cell r="EF10">
            <v>120</v>
          </cell>
          <cell r="EG10">
            <v>15</v>
          </cell>
          <cell r="EH10">
            <v>94</v>
          </cell>
          <cell r="EI10">
            <v>3.5677966101694913</v>
          </cell>
          <cell r="EJ10">
            <v>7.1236424394319133</v>
          </cell>
          <cell r="EK10">
            <v>16.817102137767222</v>
          </cell>
          <cell r="EL10">
            <v>33.68</v>
          </cell>
          <cell r="EM10">
            <v>4.8</v>
          </cell>
          <cell r="EN10">
            <v>0.6</v>
          </cell>
          <cell r="EO10">
            <v>0.31828978622327792</v>
          </cell>
          <cell r="EQ10">
            <v>848</v>
          </cell>
          <cell r="ER10">
            <v>108</v>
          </cell>
          <cell r="ES10">
            <v>17</v>
          </cell>
          <cell r="ET10">
            <v>130</v>
          </cell>
          <cell r="EU10">
            <v>3.3650793650793651</v>
          </cell>
          <cell r="EV10">
            <v>7.1839080459770113</v>
          </cell>
          <cell r="EW10">
            <v>17.830188679245282</v>
          </cell>
          <cell r="EX10">
            <v>33.92</v>
          </cell>
          <cell r="EY10">
            <v>4.32</v>
          </cell>
          <cell r="EZ10">
            <v>0.68</v>
          </cell>
          <cell r="FA10">
            <v>0.31603773584905659</v>
          </cell>
          <cell r="FB10">
            <v>24</v>
          </cell>
          <cell r="FC10">
            <v>9375</v>
          </cell>
          <cell r="FD10">
            <v>1305</v>
          </cell>
          <cell r="FE10">
            <v>137</v>
          </cell>
          <cell r="FF10">
            <v>1209</v>
          </cell>
          <cell r="FG10">
            <v>3.2906282906282907</v>
          </cell>
          <cell r="FH10">
            <v>7.1839080459770113</v>
          </cell>
          <cell r="FI10">
            <v>18.233600000000003</v>
          </cell>
          <cell r="FJ10">
            <v>30.940594059405942</v>
          </cell>
          <cell r="FK10">
            <v>4.3069306930693072</v>
          </cell>
          <cell r="FL10">
            <v>0.45214521452145212</v>
          </cell>
          <cell r="FM10">
            <v>0.25280000000000002</v>
          </cell>
          <cell r="FN10">
            <v>215</v>
          </cell>
        </row>
        <row r="11">
          <cell r="A11">
            <v>7</v>
          </cell>
          <cell r="B11" t="str">
            <v>CARDIOLOGIA</v>
          </cell>
          <cell r="C11">
            <v>3700</v>
          </cell>
          <cell r="D11">
            <v>3266</v>
          </cell>
          <cell r="E11">
            <v>2151</v>
          </cell>
          <cell r="F11">
            <v>1333</v>
          </cell>
          <cell r="G11">
            <v>491</v>
          </cell>
          <cell r="M11">
            <v>5629</v>
          </cell>
          <cell r="N11">
            <v>5312</v>
          </cell>
          <cell r="O11">
            <v>1025</v>
          </cell>
          <cell r="P11">
            <v>489</v>
          </cell>
          <cell r="Q11">
            <v>102</v>
          </cell>
          <cell r="S11">
            <v>2.9454022988505746</v>
          </cell>
          <cell r="T11">
            <v>2.0961145194274029</v>
          </cell>
          <cell r="U11">
            <v>20.370731707317074</v>
          </cell>
          <cell r="V11">
            <v>37.962962962962962</v>
          </cell>
          <cell r="W11">
            <v>18.111111111111111</v>
          </cell>
          <cell r="X11">
            <v>3.7777777777777777</v>
          </cell>
          <cell r="Y11">
            <v>0.49853658536585366</v>
          </cell>
          <cell r="Z11">
            <v>205</v>
          </cell>
          <cell r="AA11">
            <v>950</v>
          </cell>
          <cell r="AB11">
            <v>336</v>
          </cell>
          <cell r="AC11">
            <v>83</v>
          </cell>
          <cell r="AE11">
            <v>3.3450704225352115</v>
          </cell>
          <cell r="AF11">
            <v>2.393939393939394</v>
          </cell>
          <cell r="AG11">
            <v>17.936842105263157</v>
          </cell>
          <cell r="AH11">
            <v>38</v>
          </cell>
          <cell r="AI11">
            <v>13.44</v>
          </cell>
          <cell r="AJ11">
            <v>3.32</v>
          </cell>
          <cell r="AK11">
            <v>0.53578947368421048</v>
          </cell>
          <cell r="AL11">
            <v>212</v>
          </cell>
          <cell r="AM11">
            <v>1102</v>
          </cell>
          <cell r="AN11">
            <v>374</v>
          </cell>
          <cell r="AO11">
            <v>86</v>
          </cell>
          <cell r="AQ11">
            <v>3.0274725274725274</v>
          </cell>
          <cell r="AR11">
            <v>2.5663052543786491</v>
          </cell>
          <cell r="AS11">
            <v>19.818511796733212</v>
          </cell>
          <cell r="AT11">
            <v>42.384615384615387</v>
          </cell>
          <cell r="AU11">
            <v>14.384615384615385</v>
          </cell>
          <cell r="AV11">
            <v>3.3076923076923075</v>
          </cell>
          <cell r="AW11">
            <v>0.52722323049001818</v>
          </cell>
          <cell r="AX11">
            <v>256</v>
          </cell>
          <cell r="AY11">
            <v>948</v>
          </cell>
          <cell r="AZ11">
            <v>324</v>
          </cell>
          <cell r="BA11">
            <v>85</v>
          </cell>
          <cell r="BC11">
            <v>2.2788461538461537</v>
          </cell>
          <cell r="BD11">
            <v>2.6428102429415627</v>
          </cell>
          <cell r="BE11">
            <v>26.329113924050635</v>
          </cell>
          <cell r="BF11">
            <v>36.46153846153846</v>
          </cell>
          <cell r="BG11">
            <v>12.461538461538462</v>
          </cell>
          <cell r="BH11">
            <v>3.2692307692307692</v>
          </cell>
          <cell r="BI11">
            <v>0.53797468354430378</v>
          </cell>
          <cell r="BJ11">
            <v>221</v>
          </cell>
          <cell r="BK11">
            <v>704</v>
          </cell>
          <cell r="BL11">
            <v>196</v>
          </cell>
          <cell r="BM11">
            <v>50</v>
          </cell>
          <cell r="BO11">
            <v>2.3783783783783785</v>
          </cell>
          <cell r="BP11">
            <v>2.751018033740547</v>
          </cell>
          <cell r="BQ11">
            <v>25.227272727272727</v>
          </cell>
          <cell r="BR11">
            <v>27.076923076923077</v>
          </cell>
          <cell r="BS11">
            <v>7.5384615384615383</v>
          </cell>
          <cell r="BT11">
            <v>1.9230769230769231</v>
          </cell>
          <cell r="BU11">
            <v>0.484375</v>
          </cell>
          <cell r="BV11">
            <v>205</v>
          </cell>
          <cell r="BW11">
            <v>712</v>
          </cell>
          <cell r="BX11">
            <v>144</v>
          </cell>
          <cell r="BY11">
            <v>50</v>
          </cell>
          <cell r="CA11">
            <v>2.0459770114942528</v>
          </cell>
          <cell r="CB11">
            <v>2.9205582393988192</v>
          </cell>
          <cell r="CC11">
            <v>29.325842696629213</v>
          </cell>
          <cell r="CD11">
            <v>28.48</v>
          </cell>
          <cell r="CE11">
            <v>5.76</v>
          </cell>
          <cell r="CF11">
            <v>2</v>
          </cell>
          <cell r="CG11">
            <v>0.4353932584269663</v>
          </cell>
          <cell r="CH11">
            <v>262</v>
          </cell>
          <cell r="CI11">
            <v>735</v>
          </cell>
          <cell r="CJ11">
            <v>186</v>
          </cell>
          <cell r="CK11">
            <v>55</v>
          </cell>
          <cell r="CM11">
            <v>2.4831081081081079</v>
          </cell>
          <cell r="CN11">
            <v>3.0141532454856028</v>
          </cell>
          <cell r="CO11">
            <v>24.163265306122447</v>
          </cell>
          <cell r="CP11">
            <v>29.4</v>
          </cell>
          <cell r="CQ11">
            <v>7.44</v>
          </cell>
          <cell r="CR11">
            <v>2.2000000000000002</v>
          </cell>
          <cell r="CS11">
            <v>0.45</v>
          </cell>
          <cell r="CT11">
            <v>192</v>
          </cell>
          <cell r="CU11">
            <v>899</v>
          </cell>
          <cell r="CV11">
            <v>240</v>
          </cell>
          <cell r="CW11">
            <v>68</v>
          </cell>
          <cell r="CY11">
            <v>2.3170103092783507</v>
          </cell>
          <cell r="CZ11">
            <v>3.0908693752730452</v>
          </cell>
          <cell r="DA11">
            <v>25.895439377085651</v>
          </cell>
          <cell r="DB11">
            <v>34.57692307692308</v>
          </cell>
          <cell r="DC11">
            <v>9.2307692307692299</v>
          </cell>
          <cell r="DD11">
            <v>2.6153846153846154</v>
          </cell>
          <cell r="DE11">
            <v>0.42</v>
          </cell>
          <cell r="DF11">
            <v>248</v>
          </cell>
          <cell r="DG11">
            <v>994</v>
          </cell>
          <cell r="DH11">
            <v>255</v>
          </cell>
          <cell r="DI11">
            <v>68</v>
          </cell>
          <cell r="DK11">
            <v>3.2168284789644015</v>
          </cell>
          <cell r="DL11">
            <v>3.1717767295597485</v>
          </cell>
          <cell r="DM11">
            <v>18.651911468812877</v>
          </cell>
          <cell r="DN11">
            <v>38.230769230769234</v>
          </cell>
          <cell r="DO11">
            <v>9.8076923076923084</v>
          </cell>
          <cell r="DP11">
            <v>2.6153846153846154</v>
          </cell>
          <cell r="DQ11">
            <v>0.45875251509054327</v>
          </cell>
          <cell r="DR11">
            <v>255</v>
          </cell>
          <cell r="DS11">
            <v>978</v>
          </cell>
          <cell r="DT11">
            <v>280</v>
          </cell>
          <cell r="DU11">
            <v>71</v>
          </cell>
          <cell r="DV11">
            <v>2</v>
          </cell>
          <cell r="DW11">
            <v>2.6868131868131866</v>
          </cell>
          <cell r="DX11">
            <v>3.2036118980169972</v>
          </cell>
          <cell r="DY11">
            <v>22.331288343558281</v>
          </cell>
          <cell r="DZ11">
            <v>36.222222222222221</v>
          </cell>
          <cell r="EA11">
            <v>10.37037037037037</v>
          </cell>
          <cell r="EB11">
            <v>2.6296296296296298</v>
          </cell>
          <cell r="EC11">
            <v>0.47648261758691207</v>
          </cell>
          <cell r="ED11">
            <v>232</v>
          </cell>
          <cell r="EE11">
            <v>981</v>
          </cell>
          <cell r="EF11">
            <v>252</v>
          </cell>
          <cell r="EG11">
            <v>70</v>
          </cell>
          <cell r="EI11">
            <v>2.0609243697478989</v>
          </cell>
          <cell r="EJ11">
            <v>3.2600780234070221</v>
          </cell>
          <cell r="EK11">
            <v>29.1131498470948</v>
          </cell>
          <cell r="EL11">
            <v>40.875</v>
          </cell>
          <cell r="EM11">
            <v>10.5</v>
          </cell>
          <cell r="EN11">
            <v>2.9166666666666665</v>
          </cell>
          <cell r="EO11">
            <v>0.48521916411824667</v>
          </cell>
          <cell r="EP11">
            <v>247</v>
          </cell>
          <cell r="EQ11">
            <v>913</v>
          </cell>
          <cell r="ER11">
            <v>199</v>
          </cell>
          <cell r="ES11">
            <v>61</v>
          </cell>
          <cell r="EU11">
            <v>2.0940366972477062</v>
          </cell>
          <cell r="EV11">
            <v>3.3407633587786258</v>
          </cell>
          <cell r="EW11">
            <v>28.652792990142387</v>
          </cell>
          <cell r="EX11">
            <v>36.520000000000003</v>
          </cell>
          <cell r="EY11">
            <v>7.96</v>
          </cell>
          <cell r="EZ11">
            <v>2.44</v>
          </cell>
          <cell r="FA11">
            <v>0.51588170865279304</v>
          </cell>
          <cell r="FB11">
            <v>263</v>
          </cell>
          <cell r="FC11">
            <v>10941</v>
          </cell>
          <cell r="FD11">
            <v>3275</v>
          </cell>
          <cell r="FE11">
            <v>849</v>
          </cell>
          <cell r="FF11">
            <v>2</v>
          </cell>
          <cell r="FG11">
            <v>2.5238754325259514</v>
          </cell>
          <cell r="FH11">
            <v>3.3407633587786258</v>
          </cell>
          <cell r="FI11">
            <v>23.772964080065805</v>
          </cell>
          <cell r="FJ11">
            <v>35.522727272727273</v>
          </cell>
          <cell r="FK11">
            <v>10.633116883116884</v>
          </cell>
          <cell r="FL11">
            <v>2.7564935064935066</v>
          </cell>
          <cell r="FM11">
            <v>0.48798098894068181</v>
          </cell>
          <cell r="FN11">
            <v>2798</v>
          </cell>
        </row>
        <row r="12">
          <cell r="A12">
            <v>8</v>
          </cell>
          <cell r="B12" t="str">
            <v>NEUROPEDIATRÍA</v>
          </cell>
          <cell r="C12">
            <v>2273</v>
          </cell>
          <cell r="D12">
            <v>5951</v>
          </cell>
          <cell r="E12">
            <v>5142</v>
          </cell>
          <cell r="F12">
            <v>2978</v>
          </cell>
          <cell r="G12">
            <v>844</v>
          </cell>
          <cell r="M12">
            <v>10014</v>
          </cell>
          <cell r="N12">
            <v>7174</v>
          </cell>
          <cell r="O12">
            <v>1652</v>
          </cell>
          <cell r="P12">
            <v>867</v>
          </cell>
          <cell r="Q12">
            <v>153</v>
          </cell>
          <cell r="S12">
            <v>3.824074074074074</v>
          </cell>
          <cell r="T12">
            <v>1.9054209919261822</v>
          </cell>
          <cell r="U12">
            <v>15.690072639225182</v>
          </cell>
          <cell r="V12">
            <v>63.53846153846154</v>
          </cell>
          <cell r="W12">
            <v>33.346153846153847</v>
          </cell>
          <cell r="X12">
            <v>5.884615384615385</v>
          </cell>
          <cell r="Y12">
            <v>0.34987893462469732</v>
          </cell>
          <cell r="Z12">
            <v>129</v>
          </cell>
          <cell r="AA12">
            <v>1683</v>
          </cell>
          <cell r="AB12">
            <v>791</v>
          </cell>
          <cell r="AC12">
            <v>184</v>
          </cell>
          <cell r="AD12">
            <v>10</v>
          </cell>
          <cell r="AE12">
            <v>4.1658415841584162</v>
          </cell>
          <cell r="AF12">
            <v>2.01145958986731</v>
          </cell>
          <cell r="AG12">
            <v>14.402852049910875</v>
          </cell>
          <cell r="AH12">
            <v>67.319999999999993</v>
          </cell>
          <cell r="AI12">
            <v>31.64</v>
          </cell>
          <cell r="AJ12">
            <v>7.36</v>
          </cell>
          <cell r="AK12">
            <v>0.37730243612596553</v>
          </cell>
          <cell r="AL12">
            <v>132</v>
          </cell>
          <cell r="AM12">
            <v>1683</v>
          </cell>
          <cell r="AN12">
            <v>766</v>
          </cell>
          <cell r="AO12">
            <v>162</v>
          </cell>
          <cell r="AQ12">
            <v>3.7566964285714284</v>
          </cell>
          <cell r="AR12">
            <v>2.0701320132013201</v>
          </cell>
          <cell r="AS12">
            <v>15.971479500891267</v>
          </cell>
          <cell r="AT12">
            <v>64.730769230769226</v>
          </cell>
          <cell r="AU12">
            <v>29.46153846153846</v>
          </cell>
          <cell r="AV12">
            <v>6.2307692307692308</v>
          </cell>
          <cell r="AW12">
            <v>0.39156268568033276</v>
          </cell>
          <cell r="AX12">
            <v>113</v>
          </cell>
          <cell r="AY12">
            <v>1722</v>
          </cell>
          <cell r="AZ12">
            <v>720</v>
          </cell>
          <cell r="BA12">
            <v>192</v>
          </cell>
          <cell r="BB12">
            <v>8</v>
          </cell>
          <cell r="BC12">
            <v>3.6176470588235294</v>
          </cell>
          <cell r="BD12">
            <v>2.1437659033078882</v>
          </cell>
          <cell r="BE12">
            <v>16.585365853658537</v>
          </cell>
          <cell r="BF12">
            <v>63.777777777777779</v>
          </cell>
          <cell r="BG12">
            <v>26.666666666666668</v>
          </cell>
          <cell r="BH12">
            <v>7.1111111111111107</v>
          </cell>
          <cell r="BI12">
            <v>0.42276422764227645</v>
          </cell>
          <cell r="BJ12">
            <v>103</v>
          </cell>
          <cell r="BK12">
            <v>1085</v>
          </cell>
          <cell r="BL12">
            <v>333</v>
          </cell>
          <cell r="BM12">
            <v>98</v>
          </cell>
          <cell r="BO12">
            <v>2.5833333333333335</v>
          </cell>
          <cell r="BP12">
            <v>2.2505033074489504</v>
          </cell>
          <cell r="BQ12">
            <v>23.225806451612904</v>
          </cell>
          <cell r="BR12">
            <v>40.185185185185183</v>
          </cell>
          <cell r="BS12">
            <v>12.333333333333334</v>
          </cell>
          <cell r="BT12">
            <v>3.6296296296296298</v>
          </cell>
          <cell r="BU12">
            <v>0.48018433179723502</v>
          </cell>
          <cell r="BV12">
            <v>88</v>
          </cell>
          <cell r="BW12">
            <v>1222</v>
          </cell>
          <cell r="BX12">
            <v>381</v>
          </cell>
          <cell r="BY12">
            <v>112</v>
          </cell>
          <cell r="BZ12">
            <v>12</v>
          </cell>
          <cell r="CA12">
            <v>2.8027522935779818</v>
          </cell>
          <cell r="CB12">
            <v>2.3449974079834113</v>
          </cell>
          <cell r="CC12">
            <v>21.407528641571194</v>
          </cell>
          <cell r="CD12">
            <v>48.88</v>
          </cell>
          <cell r="CE12">
            <v>15.24</v>
          </cell>
          <cell r="CF12">
            <v>4.4800000000000004</v>
          </cell>
          <cell r="CG12">
            <v>0.3788870703764321</v>
          </cell>
          <cell r="CH12">
            <v>64</v>
          </cell>
          <cell r="CI12">
            <v>1385</v>
          </cell>
          <cell r="CJ12">
            <v>457</v>
          </cell>
          <cell r="CK12">
            <v>153</v>
          </cell>
          <cell r="CM12">
            <v>3.4974747474747474</v>
          </cell>
          <cell r="CN12">
            <v>2.4176129779837776</v>
          </cell>
          <cell r="CO12">
            <v>17.155234657039713</v>
          </cell>
          <cell r="CP12">
            <v>55.4</v>
          </cell>
          <cell r="CQ12">
            <v>18.28</v>
          </cell>
          <cell r="CR12">
            <v>6.12</v>
          </cell>
          <cell r="CS12">
            <v>0.38</v>
          </cell>
          <cell r="CT12">
            <v>66</v>
          </cell>
          <cell r="CU12">
            <v>1404</v>
          </cell>
          <cell r="CV12">
            <v>503</v>
          </cell>
          <cell r="CW12">
            <v>169</v>
          </cell>
          <cell r="CY12">
            <v>3.8571428571428572</v>
          </cell>
          <cell r="CZ12">
            <v>2.4566210045662102</v>
          </cell>
          <cell r="DA12">
            <v>15.555555555555555</v>
          </cell>
          <cell r="DB12">
            <v>56.16</v>
          </cell>
          <cell r="DC12">
            <v>20.12</v>
          </cell>
          <cell r="DD12">
            <v>6.76</v>
          </cell>
          <cell r="DE12">
            <v>0.41</v>
          </cell>
          <cell r="DF12">
            <v>40</v>
          </cell>
          <cell r="DG12">
            <v>1182</v>
          </cell>
          <cell r="DH12">
            <v>410</v>
          </cell>
          <cell r="DI12">
            <v>111</v>
          </cell>
          <cell r="DK12">
            <v>4.0204081632653059</v>
          </cell>
          <cell r="DL12">
            <v>2.4900535577658762</v>
          </cell>
          <cell r="DM12">
            <v>14.923857868020304</v>
          </cell>
          <cell r="DN12">
            <v>43.777777777777779</v>
          </cell>
          <cell r="DO12">
            <v>15.185185185185185</v>
          </cell>
          <cell r="DP12">
            <v>4.1111111111111107</v>
          </cell>
          <cell r="DQ12">
            <v>0.44416243654822335</v>
          </cell>
          <cell r="DR12">
            <v>68</v>
          </cell>
          <cell r="DS12">
            <v>1507</v>
          </cell>
          <cell r="DT12">
            <v>508</v>
          </cell>
          <cell r="DU12">
            <v>161</v>
          </cell>
          <cell r="DW12">
            <v>3.394144144144144</v>
          </cell>
          <cell r="DX12">
            <v>2.532252440725244</v>
          </cell>
          <cell r="DY12">
            <v>17.677504976775051</v>
          </cell>
          <cell r="DZ12">
            <v>55.814814814814817</v>
          </cell>
          <cell r="EA12">
            <v>18.814814814814813</v>
          </cell>
          <cell r="EB12">
            <v>5.9629629629629628</v>
          </cell>
          <cell r="EC12">
            <v>0.45255474452554745</v>
          </cell>
          <cell r="ED12">
            <v>119</v>
          </cell>
          <cell r="EE12">
            <v>1467</v>
          </cell>
          <cell r="EF12">
            <v>468</v>
          </cell>
          <cell r="EG12">
            <v>155</v>
          </cell>
          <cell r="EH12">
            <v>23</v>
          </cell>
          <cell r="EI12">
            <v>3.6675</v>
          </cell>
          <cell r="EJ12">
            <v>2.5776918117343648</v>
          </cell>
          <cell r="EK12">
            <v>16.359918200408998</v>
          </cell>
          <cell r="EL12">
            <v>61.125</v>
          </cell>
          <cell r="EM12">
            <v>19.5</v>
          </cell>
          <cell r="EN12">
            <v>6.458333333333333</v>
          </cell>
          <cell r="EO12">
            <v>0.47171097477845947</v>
          </cell>
          <cell r="EP12">
            <v>138</v>
          </cell>
          <cell r="EQ12">
            <v>1196</v>
          </cell>
          <cell r="ER12">
            <v>397</v>
          </cell>
          <cell r="ES12">
            <v>130</v>
          </cell>
          <cell r="EU12">
            <v>3.3977272727272729</v>
          </cell>
          <cell r="EV12">
            <v>2.6038479018330558</v>
          </cell>
          <cell r="EW12">
            <v>17.658862876254183</v>
          </cell>
          <cell r="EX12">
            <v>47.84</v>
          </cell>
          <cell r="EY12">
            <v>15.88</v>
          </cell>
          <cell r="EZ12">
            <v>5.2</v>
          </cell>
          <cell r="FA12">
            <v>0.50167224080267558</v>
          </cell>
          <cell r="FB12">
            <v>82</v>
          </cell>
          <cell r="FC12">
            <v>17188</v>
          </cell>
          <cell r="FD12">
            <v>6601</v>
          </cell>
          <cell r="FE12">
            <v>1780</v>
          </cell>
          <cell r="FF12">
            <v>53</v>
          </cell>
          <cell r="FG12">
            <v>3.5380815150267599</v>
          </cell>
          <cell r="FH12">
            <v>2.6038479018330558</v>
          </cell>
          <cell r="FI12">
            <v>16.958343030020945</v>
          </cell>
          <cell r="FJ12">
            <v>55.266881028938904</v>
          </cell>
          <cell r="FK12">
            <v>21.225080385852092</v>
          </cell>
          <cell r="FL12">
            <v>5.723472668810289</v>
          </cell>
          <cell r="FM12">
            <v>0.41761694205259481</v>
          </cell>
          <cell r="FN12">
            <v>1142</v>
          </cell>
        </row>
        <row r="13">
          <cell r="A13">
            <v>9</v>
          </cell>
          <cell r="B13" t="str">
            <v>GASTROENTEROLOGIA</v>
          </cell>
          <cell r="C13">
            <v>1208</v>
          </cell>
          <cell r="D13">
            <v>2638</v>
          </cell>
          <cell r="E13">
            <v>2168</v>
          </cell>
          <cell r="F13">
            <v>1532</v>
          </cell>
          <cell r="G13">
            <v>603</v>
          </cell>
          <cell r="M13">
            <v>4290</v>
          </cell>
          <cell r="N13">
            <v>3859</v>
          </cell>
          <cell r="O13">
            <v>1263</v>
          </cell>
          <cell r="P13">
            <v>598</v>
          </cell>
          <cell r="Q13">
            <v>82</v>
          </cell>
          <cell r="S13">
            <v>3.5947712418300655</v>
          </cell>
          <cell r="T13">
            <v>2.112040133779264</v>
          </cell>
          <cell r="U13">
            <v>16.690909090909091</v>
          </cell>
          <cell r="V13">
            <v>46.777777777777779</v>
          </cell>
          <cell r="W13">
            <v>22.148148148148149</v>
          </cell>
          <cell r="X13">
            <v>3.0370370370370372</v>
          </cell>
          <cell r="Y13">
            <v>0.25811559778305621</v>
          </cell>
          <cell r="Z13">
            <v>163</v>
          </cell>
          <cell r="AA13">
            <v>1068</v>
          </cell>
          <cell r="AB13">
            <v>432</v>
          </cell>
          <cell r="AC13">
            <v>80</v>
          </cell>
          <cell r="AE13">
            <v>3.6337448559670782</v>
          </cell>
          <cell r="AF13">
            <v>2.2631067961165048</v>
          </cell>
          <cell r="AG13">
            <v>16.511891279728196</v>
          </cell>
          <cell r="AH13">
            <v>42.72</v>
          </cell>
          <cell r="AI13">
            <v>17.28</v>
          </cell>
          <cell r="AJ13">
            <v>3.2</v>
          </cell>
          <cell r="AK13">
            <v>0.3202247191011236</v>
          </cell>
          <cell r="AL13">
            <v>185</v>
          </cell>
          <cell r="AM13">
            <v>1000</v>
          </cell>
          <cell r="AN13">
            <v>417</v>
          </cell>
          <cell r="AO13">
            <v>60</v>
          </cell>
          <cell r="AQ13">
            <v>3.7702702702702702</v>
          </cell>
          <cell r="AR13">
            <v>2.3020041465100207</v>
          </cell>
          <cell r="AS13">
            <v>15.913978494623656</v>
          </cell>
          <cell r="AT13">
            <v>35.714285714285715</v>
          </cell>
          <cell r="AU13">
            <v>14.892857142857142</v>
          </cell>
          <cell r="AV13">
            <v>2.1428571428571428</v>
          </cell>
          <cell r="AW13">
            <v>0.29199999999999998</v>
          </cell>
          <cell r="AX13">
            <v>163</v>
          </cell>
          <cell r="AY13">
            <v>979</v>
          </cell>
          <cell r="AZ13">
            <v>384</v>
          </cell>
          <cell r="BA13">
            <v>76</v>
          </cell>
          <cell r="BC13">
            <v>2.6352583586626142</v>
          </cell>
          <cell r="BD13">
            <v>2.3539049699617696</v>
          </cell>
          <cell r="BE13">
            <v>22.768166089965398</v>
          </cell>
          <cell r="BF13">
            <v>36.25925925925926</v>
          </cell>
          <cell r="BG13">
            <v>14.222222222222221</v>
          </cell>
          <cell r="BH13">
            <v>2.8148148148148149</v>
          </cell>
          <cell r="BI13">
            <v>0.30439223697650664</v>
          </cell>
          <cell r="BJ13">
            <v>112</v>
          </cell>
          <cell r="BK13">
            <v>363</v>
          </cell>
          <cell r="BL13">
            <v>140</v>
          </cell>
          <cell r="BM13">
            <v>28</v>
          </cell>
          <cell r="BO13">
            <v>2.6428571428571428</v>
          </cell>
          <cell r="BP13">
            <v>2.3708777270421106</v>
          </cell>
          <cell r="BQ13">
            <v>22.702702702702705</v>
          </cell>
          <cell r="BR13">
            <v>16.5</v>
          </cell>
          <cell r="BS13">
            <v>6.3636363636363633</v>
          </cell>
          <cell r="BT13">
            <v>1.2727272727272727</v>
          </cell>
          <cell r="BU13">
            <v>0.57300275482093666</v>
          </cell>
          <cell r="BV13">
            <v>30</v>
          </cell>
          <cell r="BW13">
            <v>57</v>
          </cell>
          <cell r="BX13">
            <v>1</v>
          </cell>
          <cell r="BY13">
            <v>1</v>
          </cell>
          <cell r="CA13">
            <v>0.36538461538461536</v>
          </cell>
          <cell r="CB13">
            <v>2.398580121703854</v>
          </cell>
          <cell r="CC13">
            <v>164.21052631578948</v>
          </cell>
          <cell r="CD13">
            <v>2.1923076923076925</v>
          </cell>
          <cell r="CE13">
            <v>3.8461538461538464E-2</v>
          </cell>
          <cell r="CF13">
            <v>3.8461538461538464E-2</v>
          </cell>
          <cell r="CG13">
            <v>1.0175438596491229</v>
          </cell>
          <cell r="CH13">
            <v>35</v>
          </cell>
          <cell r="CI13">
            <v>166</v>
          </cell>
          <cell r="CJ13">
            <v>46</v>
          </cell>
          <cell r="CK13">
            <v>10</v>
          </cell>
          <cell r="CM13">
            <v>2.6349206349206349</v>
          </cell>
          <cell r="CN13">
            <v>2.4261645193260652</v>
          </cell>
          <cell r="CO13">
            <v>22.771084337349397</v>
          </cell>
          <cell r="CP13">
            <v>9.2222222222222214</v>
          </cell>
          <cell r="CQ13">
            <v>2.5555555555555554</v>
          </cell>
          <cell r="CR13">
            <v>0.55555555555555558</v>
          </cell>
          <cell r="CS13">
            <v>0.52</v>
          </cell>
          <cell r="CT13">
            <v>33</v>
          </cell>
          <cell r="CU13">
            <v>186</v>
          </cell>
          <cell r="CV13">
            <v>56</v>
          </cell>
          <cell r="CW13">
            <v>8</v>
          </cell>
          <cell r="CY13">
            <v>3.875</v>
          </cell>
          <cell r="CZ13">
            <v>2.4503375120540021</v>
          </cell>
          <cell r="DA13">
            <v>15.483870967741936</v>
          </cell>
          <cell r="DB13">
            <v>11.625</v>
          </cell>
          <cell r="DC13">
            <v>3.5</v>
          </cell>
          <cell r="DD13">
            <v>0.5</v>
          </cell>
          <cell r="DE13">
            <v>0.57999999999999996</v>
          </cell>
          <cell r="DF13">
            <v>8</v>
          </cell>
          <cell r="DG13">
            <v>326</v>
          </cell>
          <cell r="DH13">
            <v>109</v>
          </cell>
          <cell r="DI13">
            <v>18</v>
          </cell>
          <cell r="DK13">
            <v>1.4488888888888889</v>
          </cell>
          <cell r="DL13">
            <v>2.4773247824095281</v>
          </cell>
          <cell r="DM13">
            <v>41.411042944785279</v>
          </cell>
          <cell r="DN13">
            <v>11.642857142857142</v>
          </cell>
          <cell r="DO13">
            <v>3.8928571428571428</v>
          </cell>
          <cell r="DP13">
            <v>0.6428571428571429</v>
          </cell>
          <cell r="DQ13">
            <v>0.60122699386503065</v>
          </cell>
          <cell r="DR13">
            <v>28</v>
          </cell>
          <cell r="DS13">
            <v>892</v>
          </cell>
          <cell r="DT13">
            <v>368</v>
          </cell>
          <cell r="DU13">
            <v>74</v>
          </cell>
          <cell r="DW13">
            <v>3.0033670033670035</v>
          </cell>
          <cell r="DX13">
            <v>2.4696197569580556</v>
          </cell>
          <cell r="DY13">
            <v>19.977578475336323</v>
          </cell>
          <cell r="DZ13">
            <v>31.857142857142858</v>
          </cell>
          <cell r="EA13">
            <v>13.142857142857142</v>
          </cell>
          <cell r="EB13">
            <v>2.6428571428571428</v>
          </cell>
          <cell r="EC13">
            <v>0.3867713004484305</v>
          </cell>
          <cell r="ED13">
            <v>71</v>
          </cell>
          <cell r="EE13">
            <v>964</v>
          </cell>
          <cell r="EF13">
            <v>287</v>
          </cell>
          <cell r="EG13">
            <v>66</v>
          </cell>
          <cell r="EI13">
            <v>3.9670781893004117</v>
          </cell>
          <cell r="EJ13">
            <v>2.5595489781536291</v>
          </cell>
          <cell r="EK13">
            <v>15.124481327800829</v>
          </cell>
          <cell r="EL13">
            <v>34.428571428571431</v>
          </cell>
          <cell r="EM13">
            <v>10.25</v>
          </cell>
          <cell r="EN13">
            <v>2.3571428571428572</v>
          </cell>
          <cell r="EO13">
            <v>0.36825726141078841</v>
          </cell>
          <cell r="EP13">
            <v>119</v>
          </cell>
          <cell r="EQ13">
            <v>885</v>
          </cell>
          <cell r="ER13">
            <v>272</v>
          </cell>
          <cell r="ES13">
            <v>42</v>
          </cell>
          <cell r="EU13">
            <v>3.9333333333333331</v>
          </cell>
          <cell r="EV13">
            <v>2.6202572347266879</v>
          </cell>
          <cell r="EW13">
            <v>15.254237288135592</v>
          </cell>
          <cell r="EX13">
            <v>36.875</v>
          </cell>
          <cell r="EY13">
            <v>11.333333333333334</v>
          </cell>
          <cell r="EZ13">
            <v>1.75</v>
          </cell>
          <cell r="FA13">
            <v>0.41242937853107342</v>
          </cell>
          <cell r="FB13">
            <v>117</v>
          </cell>
          <cell r="FC13">
            <v>8149</v>
          </cell>
          <cell r="FD13">
            <v>3110</v>
          </cell>
          <cell r="FE13">
            <v>545</v>
          </cell>
          <cell r="FG13">
            <v>3.2951880307319046</v>
          </cell>
          <cell r="FH13">
            <v>2.6202572347266879</v>
          </cell>
          <cell r="FI13">
            <v>18.208369125046019</v>
          </cell>
          <cell r="FJ13">
            <v>27.623728813559321</v>
          </cell>
          <cell r="FK13">
            <v>10.542372881355933</v>
          </cell>
          <cell r="FL13">
            <v>1.847457627118644</v>
          </cell>
          <cell r="FM13">
            <v>0.36544361271321635</v>
          </cell>
          <cell r="FN13">
            <v>1064</v>
          </cell>
        </row>
        <row r="14">
          <cell r="A14">
            <v>10</v>
          </cell>
          <cell r="B14" t="str">
            <v>ENDOCRINOLOGIA</v>
          </cell>
          <cell r="C14">
            <v>850</v>
          </cell>
          <cell r="D14">
            <v>1423</v>
          </cell>
          <cell r="E14">
            <v>2395</v>
          </cell>
          <cell r="F14">
            <v>2751</v>
          </cell>
          <cell r="G14">
            <v>721</v>
          </cell>
          <cell r="M14">
            <v>3472</v>
          </cell>
          <cell r="N14">
            <v>4668</v>
          </cell>
          <cell r="O14">
            <v>1008</v>
          </cell>
          <cell r="P14">
            <v>574</v>
          </cell>
          <cell r="Q14">
            <v>56</v>
          </cell>
          <cell r="S14">
            <v>2.7692307692307692</v>
          </cell>
          <cell r="T14">
            <v>1.7560975609756098</v>
          </cell>
          <cell r="U14">
            <v>21.666666666666668</v>
          </cell>
          <cell r="V14">
            <v>38.769230769230766</v>
          </cell>
          <cell r="W14">
            <v>22.076923076923077</v>
          </cell>
          <cell r="X14">
            <v>2.1538461538461537</v>
          </cell>
          <cell r="Y14">
            <v>0.24107142857142858</v>
          </cell>
          <cell r="Z14">
            <v>37</v>
          </cell>
          <cell r="AA14">
            <v>892</v>
          </cell>
          <cell r="AB14">
            <v>457</v>
          </cell>
          <cell r="AC14">
            <v>71</v>
          </cell>
          <cell r="AE14">
            <v>2.3978494623655915</v>
          </cell>
          <cell r="AF14">
            <v>1.8428709990300678</v>
          </cell>
          <cell r="AG14">
            <v>25.022421524663677</v>
          </cell>
          <cell r="AH14">
            <v>37.166666666666664</v>
          </cell>
          <cell r="AI14">
            <v>19.041666666666668</v>
          </cell>
          <cell r="AJ14">
            <v>2.9583333333333335</v>
          </cell>
          <cell r="AK14">
            <v>0.28923766816143498</v>
          </cell>
          <cell r="AL14">
            <v>30</v>
          </cell>
          <cell r="AM14">
            <v>963</v>
          </cell>
          <cell r="AN14">
            <v>422</v>
          </cell>
          <cell r="AO14">
            <v>53</v>
          </cell>
          <cell r="AQ14">
            <v>2.1495535714285716</v>
          </cell>
          <cell r="AR14">
            <v>1.9704060564349621</v>
          </cell>
          <cell r="AS14">
            <v>27.912772585669781</v>
          </cell>
          <cell r="AT14">
            <v>37.03846153846154</v>
          </cell>
          <cell r="AU14">
            <v>16.23076923076923</v>
          </cell>
          <cell r="AV14">
            <v>2.0384615384615383</v>
          </cell>
          <cell r="AW14">
            <v>0.32502596053997923</v>
          </cell>
          <cell r="AX14">
            <v>5</v>
          </cell>
          <cell r="AY14">
            <v>803</v>
          </cell>
          <cell r="AZ14">
            <v>319</v>
          </cell>
          <cell r="BA14">
            <v>44</v>
          </cell>
          <cell r="BC14">
            <v>2.46319018404908</v>
          </cell>
          <cell r="BD14">
            <v>2.0688487584650113</v>
          </cell>
          <cell r="BE14">
            <v>24.358655043586552</v>
          </cell>
          <cell r="BF14">
            <v>30.884615384615383</v>
          </cell>
          <cell r="BG14">
            <v>12.26923076923077</v>
          </cell>
          <cell r="BH14">
            <v>1.6923076923076923</v>
          </cell>
          <cell r="BI14">
            <v>0.39726027397260272</v>
          </cell>
          <cell r="BJ14">
            <v>12</v>
          </cell>
          <cell r="BK14">
            <v>427</v>
          </cell>
          <cell r="BL14">
            <v>115</v>
          </cell>
          <cell r="BM14">
            <v>18</v>
          </cell>
          <cell r="BO14">
            <v>1.2130681818181819</v>
          </cell>
          <cell r="BP14">
            <v>2.169051404345522</v>
          </cell>
          <cell r="BQ14">
            <v>49.461358313817328</v>
          </cell>
          <cell r="BR14">
            <v>16.423076923076923</v>
          </cell>
          <cell r="BS14">
            <v>4.4230769230769234</v>
          </cell>
          <cell r="BT14">
            <v>0.69230769230769229</v>
          </cell>
          <cell r="BU14">
            <v>0.65807962529274</v>
          </cell>
          <cell r="BV14">
            <v>3</v>
          </cell>
          <cell r="BW14">
            <v>276</v>
          </cell>
          <cell r="BX14">
            <v>63</v>
          </cell>
          <cell r="BY14">
            <v>21</v>
          </cell>
          <cell r="CA14">
            <v>0.72631578947368425</v>
          </cell>
          <cell r="CB14">
            <v>2.2405128205128206</v>
          </cell>
          <cell r="CC14">
            <v>82.608695652173907</v>
          </cell>
          <cell r="CD14">
            <v>11.04</v>
          </cell>
          <cell r="CE14">
            <v>2.52</v>
          </cell>
          <cell r="CF14">
            <v>0.84</v>
          </cell>
          <cell r="CG14">
            <v>0.90942028985507251</v>
          </cell>
          <cell r="CI14">
            <v>323</v>
          </cell>
          <cell r="CJ14">
            <v>58</v>
          </cell>
          <cell r="CK14">
            <v>22</v>
          </cell>
          <cell r="CM14">
            <v>0.9847560975609756</v>
          </cell>
          <cell r="CN14">
            <v>2.3366533864541834</v>
          </cell>
          <cell r="CO14">
            <v>60.928792569659443</v>
          </cell>
          <cell r="CP14">
            <v>12.92</v>
          </cell>
          <cell r="CQ14">
            <v>2.3199999999999998</v>
          </cell>
          <cell r="CR14">
            <v>0.88</v>
          </cell>
          <cell r="CS14">
            <v>0.97</v>
          </cell>
          <cell r="CT14">
            <v>0</v>
          </cell>
          <cell r="CU14">
            <v>375</v>
          </cell>
          <cell r="CV14">
            <v>119</v>
          </cell>
          <cell r="CW14">
            <v>29</v>
          </cell>
          <cell r="CY14">
            <v>1.3992537313432836</v>
          </cell>
          <cell r="CZ14">
            <v>2.382228490832158</v>
          </cell>
          <cell r="DA14">
            <v>42.88</v>
          </cell>
          <cell r="DB14">
            <v>15</v>
          </cell>
          <cell r="DC14">
            <v>4.76</v>
          </cell>
          <cell r="DD14">
            <v>1.1599999999999999</v>
          </cell>
          <cell r="DE14">
            <v>0.69</v>
          </cell>
          <cell r="DF14">
            <v>0</v>
          </cell>
          <cell r="DG14">
            <v>673</v>
          </cell>
          <cell r="DH14">
            <v>180</v>
          </cell>
          <cell r="DI14">
            <v>44</v>
          </cell>
          <cell r="DK14">
            <v>1.8539944903581267</v>
          </cell>
          <cell r="DL14">
            <v>2.4880797572605116</v>
          </cell>
          <cell r="DM14">
            <v>32.362555720653788</v>
          </cell>
          <cell r="DN14">
            <v>25.884615384615383</v>
          </cell>
          <cell r="DO14">
            <v>6.9230769230769234</v>
          </cell>
          <cell r="DP14">
            <v>1.6923076923076923</v>
          </cell>
          <cell r="DQ14">
            <v>0.41753343239227342</v>
          </cell>
          <cell r="DR14">
            <v>1</v>
          </cell>
          <cell r="DS14">
            <v>825</v>
          </cell>
          <cell r="DT14">
            <v>244</v>
          </cell>
          <cell r="DU14">
            <v>65</v>
          </cell>
          <cell r="DW14">
            <v>2.0024271844660193</v>
          </cell>
          <cell r="DX14">
            <v>2.5735005880047042</v>
          </cell>
          <cell r="DY14">
            <v>29.963636363636365</v>
          </cell>
          <cell r="DZ14">
            <v>31.73076923076923</v>
          </cell>
          <cell r="EA14">
            <v>9.384615384615385</v>
          </cell>
          <cell r="EB14">
            <v>2.5</v>
          </cell>
          <cell r="EC14">
            <v>0.41454545454545455</v>
          </cell>
          <cell r="ED14">
            <v>11</v>
          </cell>
          <cell r="EE14">
            <v>805</v>
          </cell>
          <cell r="EF14">
            <v>217</v>
          </cell>
          <cell r="EG14">
            <v>63</v>
          </cell>
          <cell r="EI14">
            <v>2.163978494623656</v>
          </cell>
          <cell r="EJ14">
            <v>2.6625722543352599</v>
          </cell>
          <cell r="EK14">
            <v>27.726708074534159</v>
          </cell>
          <cell r="EL14">
            <v>33.541666666666664</v>
          </cell>
          <cell r="EM14">
            <v>9.0416666666666661</v>
          </cell>
          <cell r="EN14">
            <v>2.625</v>
          </cell>
          <cell r="EO14">
            <v>0.4372670807453416</v>
          </cell>
          <cell r="EP14">
            <v>7</v>
          </cell>
          <cell r="EQ14">
            <v>770</v>
          </cell>
          <cell r="ER14">
            <v>229</v>
          </cell>
          <cell r="ES14">
            <v>48</v>
          </cell>
          <cell r="EU14">
            <v>1.9642857142857142</v>
          </cell>
          <cell r="EV14">
            <v>2.7160493827160495</v>
          </cell>
          <cell r="EW14">
            <v>30.545454545454543</v>
          </cell>
          <cell r="EX14">
            <v>30.8</v>
          </cell>
          <cell r="EY14">
            <v>9.16</v>
          </cell>
          <cell r="EZ14">
            <v>1.92</v>
          </cell>
          <cell r="FA14">
            <v>0.36883116883116884</v>
          </cell>
          <cell r="FB14">
            <v>21</v>
          </cell>
          <cell r="FC14">
            <v>8140</v>
          </cell>
          <cell r="FD14">
            <v>2997</v>
          </cell>
          <cell r="FE14">
            <v>534</v>
          </cell>
          <cell r="FG14">
            <v>1.8639798488664987</v>
          </cell>
          <cell r="FH14">
            <v>2.7160493827160495</v>
          </cell>
          <cell r="FI14">
            <v>32.189189189189186</v>
          </cell>
          <cell r="FJ14">
            <v>26.776315789473685</v>
          </cell>
          <cell r="FK14">
            <v>9.8585526315789469</v>
          </cell>
          <cell r="FL14">
            <v>1.756578947368421</v>
          </cell>
          <cell r="FM14">
            <v>0.42948402948402947</v>
          </cell>
          <cell r="FN14">
            <v>127</v>
          </cell>
        </row>
        <row r="15">
          <cell r="A15">
            <v>11</v>
          </cell>
          <cell r="B15" t="str">
            <v>INFECTOLOGIA</v>
          </cell>
          <cell r="C15">
            <v>525</v>
          </cell>
          <cell r="D15">
            <v>1263</v>
          </cell>
          <cell r="E15">
            <v>1426</v>
          </cell>
          <cell r="F15">
            <v>1081</v>
          </cell>
          <cell r="G15">
            <v>532</v>
          </cell>
          <cell r="M15">
            <v>2613</v>
          </cell>
          <cell r="N15">
            <v>2214</v>
          </cell>
          <cell r="O15">
            <v>498</v>
          </cell>
          <cell r="P15">
            <v>224</v>
          </cell>
          <cell r="Q15">
            <v>38</v>
          </cell>
          <cell r="R15">
            <v>52</v>
          </cell>
          <cell r="S15">
            <v>1.5</v>
          </cell>
          <cell r="T15">
            <v>2.2232142857142856</v>
          </cell>
          <cell r="U15">
            <v>40</v>
          </cell>
          <cell r="V15">
            <v>19.153846153846153</v>
          </cell>
          <cell r="W15">
            <v>8.615384615384615</v>
          </cell>
          <cell r="X15">
            <v>1.4615384615384615</v>
          </cell>
          <cell r="Y15">
            <v>0.5381526104417671</v>
          </cell>
          <cell r="AA15">
            <v>473</v>
          </cell>
          <cell r="AB15">
            <v>171</v>
          </cell>
          <cell r="AC15">
            <v>23</v>
          </cell>
          <cell r="AD15">
            <v>51</v>
          </cell>
          <cell r="AE15">
            <v>1.4968354430379747</v>
          </cell>
          <cell r="AF15">
            <v>2.458227848101266</v>
          </cell>
          <cell r="AG15">
            <v>40.084566596194506</v>
          </cell>
          <cell r="AH15">
            <v>19.708333333333332</v>
          </cell>
          <cell r="AI15">
            <v>7.125</v>
          </cell>
          <cell r="AJ15">
            <v>0.95833333333333337</v>
          </cell>
          <cell r="AK15">
            <v>0.58773784355179703</v>
          </cell>
          <cell r="AM15">
            <v>521</v>
          </cell>
          <cell r="AN15">
            <v>157</v>
          </cell>
          <cell r="AO15">
            <v>30</v>
          </cell>
          <cell r="AP15">
            <v>46</v>
          </cell>
          <cell r="AQ15">
            <v>1.6487341772151898</v>
          </cell>
          <cell r="AR15">
            <v>2.7028985507246377</v>
          </cell>
          <cell r="AS15">
            <v>36.391554702495199</v>
          </cell>
          <cell r="AT15">
            <v>20.03846153846154</v>
          </cell>
          <cell r="AU15">
            <v>6.0384615384615383</v>
          </cell>
          <cell r="AV15">
            <v>1.1538461538461537</v>
          </cell>
          <cell r="AW15">
            <v>0.50671785028790783</v>
          </cell>
          <cell r="AY15">
            <v>472</v>
          </cell>
          <cell r="AZ15">
            <v>123</v>
          </cell>
          <cell r="BA15">
            <v>27</v>
          </cell>
          <cell r="BB15">
            <v>59</v>
          </cell>
          <cell r="BC15">
            <v>2.6368715083798882</v>
          </cell>
          <cell r="BD15">
            <v>2.9096296296296296</v>
          </cell>
          <cell r="BE15">
            <v>22.754237288135592</v>
          </cell>
          <cell r="BF15">
            <v>18.153846153846153</v>
          </cell>
          <cell r="BG15">
            <v>4.7307692307692308</v>
          </cell>
          <cell r="BH15">
            <v>1.0384615384615385</v>
          </cell>
          <cell r="BI15">
            <v>0.56567796610169496</v>
          </cell>
          <cell r="BK15">
            <v>320</v>
          </cell>
          <cell r="BL15">
            <v>66</v>
          </cell>
          <cell r="BM15">
            <v>18</v>
          </cell>
          <cell r="BN15">
            <v>41</v>
          </cell>
          <cell r="BO15">
            <v>1.095890410958904</v>
          </cell>
          <cell r="BP15">
            <v>3.0823211875843457</v>
          </cell>
          <cell r="BQ15">
            <v>54.75</v>
          </cell>
          <cell r="BR15">
            <v>12.307692307692308</v>
          </cell>
          <cell r="BS15">
            <v>2.5384615384615383</v>
          </cell>
          <cell r="BT15">
            <v>0.69230769230769229</v>
          </cell>
          <cell r="BU15">
            <v>0.77812499999999996</v>
          </cell>
          <cell r="BW15">
            <v>378</v>
          </cell>
          <cell r="BX15">
            <v>95</v>
          </cell>
          <cell r="BY15">
            <v>16</v>
          </cell>
          <cell r="BZ15">
            <v>56</v>
          </cell>
          <cell r="CA15">
            <v>1.3309859154929577</v>
          </cell>
          <cell r="CB15">
            <v>3.1842105263157894</v>
          </cell>
          <cell r="CC15">
            <v>45.079365079365076</v>
          </cell>
          <cell r="CD15">
            <v>15.12</v>
          </cell>
          <cell r="CE15">
            <v>3.8</v>
          </cell>
          <cell r="CF15">
            <v>0.64</v>
          </cell>
          <cell r="CG15">
            <v>0.60317460317460314</v>
          </cell>
          <cell r="CI15">
            <v>339</v>
          </cell>
          <cell r="CJ15">
            <v>83</v>
          </cell>
          <cell r="CK15">
            <v>13</v>
          </cell>
          <cell r="CL15">
            <v>49</v>
          </cell>
          <cell r="CM15">
            <v>2.2905405405405403</v>
          </cell>
          <cell r="CN15">
            <v>3.2655059847660501</v>
          </cell>
          <cell r="CO15">
            <v>26.194690265486724</v>
          </cell>
          <cell r="CP15">
            <v>14.125</v>
          </cell>
          <cell r="CQ15">
            <v>3.4583333333333335</v>
          </cell>
          <cell r="CR15">
            <v>0.54166666666666663</v>
          </cell>
          <cell r="CS15">
            <v>0.72</v>
          </cell>
          <cell r="CT15">
            <v>0</v>
          </cell>
          <cell r="CU15">
            <v>311</v>
          </cell>
          <cell r="CV15">
            <v>67</v>
          </cell>
          <cell r="CW15">
            <v>17</v>
          </cell>
          <cell r="CX15">
            <v>52</v>
          </cell>
          <cell r="CY15">
            <v>2.356060606060606</v>
          </cell>
          <cell r="CZ15">
            <v>3.3590263691683568</v>
          </cell>
          <cell r="DA15">
            <v>25.466237942122184</v>
          </cell>
          <cell r="DB15">
            <v>15.55</v>
          </cell>
          <cell r="DC15">
            <v>3.35</v>
          </cell>
          <cell r="DD15">
            <v>0.85</v>
          </cell>
          <cell r="DE15">
            <v>0.73</v>
          </cell>
          <cell r="DF15">
            <v>0</v>
          </cell>
          <cell r="DG15">
            <v>354</v>
          </cell>
          <cell r="DH15">
            <v>74</v>
          </cell>
          <cell r="DI15">
            <v>12</v>
          </cell>
          <cell r="DJ15">
            <v>56</v>
          </cell>
          <cell r="DK15">
            <v>2.2264150943396226</v>
          </cell>
          <cell r="DL15">
            <v>3.4584905660377356</v>
          </cell>
          <cell r="DM15">
            <v>26.949152542372882</v>
          </cell>
          <cell r="DN15">
            <v>13.615384615384615</v>
          </cell>
          <cell r="DO15">
            <v>2.8461538461538463</v>
          </cell>
          <cell r="DP15">
            <v>0.46153846153846156</v>
          </cell>
          <cell r="DQ15">
            <v>0.66949152542372881</v>
          </cell>
          <cell r="DS15">
            <v>362</v>
          </cell>
          <cell r="DT15">
            <v>100</v>
          </cell>
          <cell r="DU15">
            <v>21</v>
          </cell>
          <cell r="DV15">
            <v>40</v>
          </cell>
          <cell r="DW15">
            <v>1.2928571428571429</v>
          </cell>
          <cell r="DX15">
            <v>3.4724137931034482</v>
          </cell>
          <cell r="DY15">
            <v>46.408839779005525</v>
          </cell>
          <cell r="DZ15">
            <v>13.923076923076923</v>
          </cell>
          <cell r="EA15">
            <v>3.8461538461538463</v>
          </cell>
          <cell r="EB15">
            <v>0.80769230769230771</v>
          </cell>
          <cell r="EC15">
            <v>0.70718232044198892</v>
          </cell>
          <cell r="ED15">
            <v>0</v>
          </cell>
          <cell r="EE15">
            <v>425</v>
          </cell>
          <cell r="EF15">
            <v>126</v>
          </cell>
          <cell r="EG15">
            <v>38</v>
          </cell>
          <cell r="EH15">
            <v>51</v>
          </cell>
          <cell r="EI15">
            <v>1.585820895522388</v>
          </cell>
          <cell r="EJ15">
            <v>3.4626749611197511</v>
          </cell>
          <cell r="EK15">
            <v>37.835294117647059</v>
          </cell>
          <cell r="EL15">
            <v>17</v>
          </cell>
          <cell r="EM15">
            <v>5.04</v>
          </cell>
          <cell r="EN15">
            <v>1.52</v>
          </cell>
          <cell r="EO15">
            <v>0.62588235294117645</v>
          </cell>
          <cell r="EQ15">
            <v>374</v>
          </cell>
          <cell r="ER15">
            <v>97</v>
          </cell>
          <cell r="ES15">
            <v>18</v>
          </cell>
          <cell r="ET15">
            <v>48</v>
          </cell>
          <cell r="EU15">
            <v>2.2804878048780486</v>
          </cell>
          <cell r="EV15">
            <v>3.4902386117136661</v>
          </cell>
          <cell r="EW15">
            <v>26.310160427807485</v>
          </cell>
          <cell r="EX15">
            <v>17</v>
          </cell>
          <cell r="EY15">
            <v>4.4090909090909092</v>
          </cell>
          <cell r="EZ15">
            <v>0.81818181818181823</v>
          </cell>
          <cell r="FA15">
            <v>0.68181818181818177</v>
          </cell>
          <cell r="FC15">
            <v>4827</v>
          </cell>
          <cell r="FD15">
            <v>1383</v>
          </cell>
          <cell r="FE15">
            <v>271</v>
          </cell>
          <cell r="FF15">
            <v>601</v>
          </cell>
          <cell r="FG15">
            <v>1.6818815331010453</v>
          </cell>
          <cell r="FH15">
            <v>3.4902386117136661</v>
          </cell>
          <cell r="FI15">
            <v>35.674331883157237</v>
          </cell>
          <cell r="FJ15">
            <v>16.307432432432432</v>
          </cell>
          <cell r="FK15">
            <v>4.6722972972972974</v>
          </cell>
          <cell r="FL15">
            <v>0.91554054054054057</v>
          </cell>
          <cell r="FM15">
            <v>0.62937642428009111</v>
          </cell>
          <cell r="FN15">
            <v>0</v>
          </cell>
        </row>
        <row r="16">
          <cell r="A16">
            <v>12</v>
          </cell>
          <cell r="B16" t="str">
            <v>DERMATOLOGIA</v>
          </cell>
          <cell r="C16">
            <v>3087</v>
          </cell>
          <cell r="D16">
            <v>4677</v>
          </cell>
          <cell r="E16">
            <v>3046</v>
          </cell>
          <cell r="F16">
            <v>2066</v>
          </cell>
          <cell r="G16">
            <v>781</v>
          </cell>
          <cell r="M16">
            <v>6541</v>
          </cell>
          <cell r="N16">
            <v>7116</v>
          </cell>
          <cell r="O16">
            <v>2070</v>
          </cell>
          <cell r="P16">
            <v>1482</v>
          </cell>
          <cell r="Q16">
            <v>416</v>
          </cell>
          <cell r="S16">
            <v>5</v>
          </cell>
          <cell r="T16">
            <v>1.3967611336032388</v>
          </cell>
          <cell r="U16">
            <v>12</v>
          </cell>
          <cell r="V16">
            <v>79.615384615384613</v>
          </cell>
          <cell r="W16">
            <v>57</v>
          </cell>
          <cell r="X16">
            <v>16</v>
          </cell>
          <cell r="Y16">
            <v>5.7004830917874394E-2</v>
          </cell>
          <cell r="Z16">
            <v>187</v>
          </cell>
          <cell r="AA16">
            <v>1513</v>
          </cell>
          <cell r="AB16">
            <v>1037</v>
          </cell>
          <cell r="AC16">
            <v>299</v>
          </cell>
          <cell r="AE16">
            <v>4.9444444444444446</v>
          </cell>
          <cell r="AF16">
            <v>1.4223898372369987</v>
          </cell>
          <cell r="AG16">
            <v>12.134831460674157</v>
          </cell>
          <cell r="AH16">
            <v>65.782608695652172</v>
          </cell>
          <cell r="AI16">
            <v>45.086956521739133</v>
          </cell>
          <cell r="AJ16">
            <v>13</v>
          </cell>
          <cell r="AK16">
            <v>6.9398545935228026E-2</v>
          </cell>
          <cell r="AL16">
            <v>148</v>
          </cell>
          <cell r="AM16">
            <v>1647</v>
          </cell>
          <cell r="AN16">
            <v>1180</v>
          </cell>
          <cell r="AO16">
            <v>279</v>
          </cell>
          <cell r="AQ16">
            <v>4.5371900826446279</v>
          </cell>
          <cell r="AR16">
            <v>1.4138956474722899</v>
          </cell>
          <cell r="AS16">
            <v>13.224043715846994</v>
          </cell>
          <cell r="AT16">
            <v>63.346153846153847</v>
          </cell>
          <cell r="AU16">
            <v>45.384615384615387</v>
          </cell>
          <cell r="AV16">
            <v>10.73076923076923</v>
          </cell>
          <cell r="AW16">
            <v>7.5895567698846381E-2</v>
          </cell>
          <cell r="AX16">
            <v>184</v>
          </cell>
          <cell r="AY16">
            <v>1458</v>
          </cell>
          <cell r="AZ16">
            <v>1019</v>
          </cell>
          <cell r="BA16">
            <v>250</v>
          </cell>
          <cell r="BC16">
            <v>3.2764044943820223</v>
          </cell>
          <cell r="BD16">
            <v>1.417549809241204</v>
          </cell>
          <cell r="BE16">
            <v>18.31275720164609</v>
          </cell>
          <cell r="BF16">
            <v>56.07692307692308</v>
          </cell>
          <cell r="BG16">
            <v>39.192307692307693</v>
          </cell>
          <cell r="BH16">
            <v>9.615384615384615</v>
          </cell>
          <cell r="BI16">
            <v>7.956104252400549E-2</v>
          </cell>
          <cell r="BJ16">
            <v>168</v>
          </cell>
          <cell r="BK16">
            <v>459</v>
          </cell>
          <cell r="BL16">
            <v>351</v>
          </cell>
          <cell r="BM16">
            <v>78</v>
          </cell>
          <cell r="BO16">
            <v>3.8250000000000002</v>
          </cell>
          <cell r="BP16">
            <v>1.4099427895048333</v>
          </cell>
          <cell r="BQ16">
            <v>15.686274509803923</v>
          </cell>
          <cell r="BR16">
            <v>35.307692307692307</v>
          </cell>
          <cell r="BS16">
            <v>27</v>
          </cell>
          <cell r="BT16">
            <v>6</v>
          </cell>
          <cell r="BU16">
            <v>0.12418300653594772</v>
          </cell>
          <cell r="BV16">
            <v>38</v>
          </cell>
          <cell r="BW16">
            <v>275</v>
          </cell>
          <cell r="BX16">
            <v>180</v>
          </cell>
          <cell r="BY16">
            <v>49</v>
          </cell>
          <cell r="CA16">
            <v>1.2557077625570776</v>
          </cell>
          <cell r="CB16">
            <v>1.4139836159268433</v>
          </cell>
          <cell r="CC16">
            <v>47.781818181818181</v>
          </cell>
          <cell r="CD16">
            <v>11</v>
          </cell>
          <cell r="CE16">
            <v>7.2</v>
          </cell>
          <cell r="CF16">
            <v>1.96</v>
          </cell>
          <cell r="CG16">
            <v>0.10181818181818182</v>
          </cell>
          <cell r="CH16">
            <v>26</v>
          </cell>
          <cell r="CI16">
            <v>259</v>
          </cell>
          <cell r="CJ16">
            <v>123</v>
          </cell>
          <cell r="CK16">
            <v>44</v>
          </cell>
          <cell r="CM16">
            <v>0.94871794871794868</v>
          </cell>
          <cell r="CN16">
            <v>1.4298212956068503</v>
          </cell>
          <cell r="CO16">
            <v>63.243243243243235</v>
          </cell>
          <cell r="CP16">
            <v>10.791666666666666</v>
          </cell>
          <cell r="CQ16">
            <v>5.125</v>
          </cell>
          <cell r="CR16">
            <v>1.8333333333333333</v>
          </cell>
          <cell r="CS16">
            <v>0.11</v>
          </cell>
          <cell r="CT16">
            <v>26</v>
          </cell>
          <cell r="CU16">
            <v>800</v>
          </cell>
          <cell r="CV16">
            <v>580</v>
          </cell>
          <cell r="CW16">
            <v>151</v>
          </cell>
          <cell r="CY16">
            <v>2.4922118380062304</v>
          </cell>
          <cell r="CZ16">
            <v>1.424899193548387</v>
          </cell>
          <cell r="DA16">
            <v>24.074999999999999</v>
          </cell>
          <cell r="DB16">
            <v>32</v>
          </cell>
          <cell r="DC16">
            <v>23.2</v>
          </cell>
          <cell r="DD16">
            <v>6.04</v>
          </cell>
          <cell r="DE16">
            <v>0.11</v>
          </cell>
          <cell r="DF16">
            <v>74</v>
          </cell>
          <cell r="DG16">
            <v>932</v>
          </cell>
          <cell r="DH16">
            <v>383</v>
          </cell>
          <cell r="DI16">
            <v>143</v>
          </cell>
          <cell r="DK16">
            <v>2.7738095238095237</v>
          </cell>
          <cell r="DL16">
            <v>1.4858721389108129</v>
          </cell>
          <cell r="DM16">
            <v>21.630901287553648</v>
          </cell>
          <cell r="DN16">
            <v>37.28</v>
          </cell>
          <cell r="DO16">
            <v>15.32</v>
          </cell>
          <cell r="DP16">
            <v>5.72</v>
          </cell>
          <cell r="DQ16">
            <v>0.11802575107296137</v>
          </cell>
          <cell r="DR16">
            <v>77</v>
          </cell>
          <cell r="DS16">
            <v>1399</v>
          </cell>
          <cell r="DT16">
            <v>649</v>
          </cell>
          <cell r="DU16">
            <v>240</v>
          </cell>
          <cell r="DW16">
            <v>4.1636904761904763</v>
          </cell>
          <cell r="DX16">
            <v>1.5481099656357389</v>
          </cell>
          <cell r="DY16">
            <v>14.410293066476054</v>
          </cell>
          <cell r="DZ16">
            <v>53.807692307692307</v>
          </cell>
          <cell r="EA16">
            <v>24.96153846153846</v>
          </cell>
          <cell r="EB16">
            <v>9.2307692307692299</v>
          </cell>
          <cell r="EC16">
            <v>8.863473909935668E-2</v>
          </cell>
          <cell r="ED16">
            <v>117</v>
          </cell>
          <cell r="EE16">
            <v>1495</v>
          </cell>
          <cell r="EF16">
            <v>682</v>
          </cell>
          <cell r="EG16">
            <v>266</v>
          </cell>
          <cell r="EI16">
            <v>4.7012578616352201</v>
          </cell>
          <cell r="EJ16">
            <v>1.6054004696060526</v>
          </cell>
          <cell r="EK16">
            <v>12.762541806020067</v>
          </cell>
          <cell r="EL16">
            <v>62.291666666666664</v>
          </cell>
          <cell r="EM16">
            <v>28.416666666666668</v>
          </cell>
          <cell r="EN16">
            <v>11.083333333333334</v>
          </cell>
          <cell r="EO16">
            <v>8.9632107023411373E-2</v>
          </cell>
          <cell r="EP16">
            <v>126</v>
          </cell>
          <cell r="EQ16">
            <v>1350</v>
          </cell>
          <cell r="ER16">
            <v>618</v>
          </cell>
          <cell r="ES16">
            <v>203</v>
          </cell>
          <cell r="EU16">
            <v>4.7368421052631575</v>
          </cell>
          <cell r="EV16">
            <v>1.6485997102848866</v>
          </cell>
          <cell r="EW16">
            <v>12.666666666666666</v>
          </cell>
          <cell r="EX16">
            <v>51.92307692307692</v>
          </cell>
          <cell r="EY16">
            <v>23.76923076923077</v>
          </cell>
          <cell r="EZ16">
            <v>7.8076923076923075</v>
          </cell>
          <cell r="FA16">
            <v>0.10222222222222223</v>
          </cell>
          <cell r="FB16">
            <v>122</v>
          </cell>
          <cell r="FC16">
            <v>13657</v>
          </cell>
          <cell r="FD16">
            <v>8284</v>
          </cell>
          <cell r="FE16">
            <v>2418</v>
          </cell>
          <cell r="FG16">
            <v>3.6555139186295502</v>
          </cell>
          <cell r="FH16">
            <v>1.6485997102848866</v>
          </cell>
          <cell r="FI16">
            <v>16.413560811305558</v>
          </cell>
          <cell r="FJ16">
            <v>46.93127147766323</v>
          </cell>
          <cell r="FK16">
            <v>28.467353951890033</v>
          </cell>
          <cell r="FL16">
            <v>8.3092783505154646</v>
          </cell>
          <cell r="FM16">
            <v>8.6036464816577576E-2</v>
          </cell>
          <cell r="FN16">
            <v>1293</v>
          </cell>
        </row>
        <row r="17">
          <cell r="A17">
            <v>13</v>
          </cell>
          <cell r="B17" t="str">
            <v>NEFROLOGIA</v>
          </cell>
          <cell r="C17">
            <v>430</v>
          </cell>
          <cell r="D17">
            <v>1373</v>
          </cell>
          <cell r="E17">
            <v>1476</v>
          </cell>
          <cell r="F17">
            <v>959</v>
          </cell>
          <cell r="G17">
            <v>361</v>
          </cell>
          <cell r="M17">
            <v>2129</v>
          </cell>
          <cell r="N17">
            <v>2470</v>
          </cell>
          <cell r="O17">
            <v>421</v>
          </cell>
          <cell r="P17">
            <v>206</v>
          </cell>
          <cell r="Q17">
            <v>24</v>
          </cell>
          <cell r="S17">
            <v>2.263440860215054</v>
          </cell>
          <cell r="T17">
            <v>2.0436893203883497</v>
          </cell>
          <cell r="U17">
            <v>26.508313539192397</v>
          </cell>
          <cell r="V17">
            <v>16.84</v>
          </cell>
          <cell r="W17">
            <v>8.24</v>
          </cell>
          <cell r="X17">
            <v>0.96</v>
          </cell>
          <cell r="Y17">
            <v>0.49168646080760092</v>
          </cell>
          <cell r="AA17">
            <v>483</v>
          </cell>
          <cell r="AB17">
            <v>186</v>
          </cell>
          <cell r="AC17">
            <v>38</v>
          </cell>
          <cell r="AE17">
            <v>2.037974683544304</v>
          </cell>
          <cell r="AF17">
            <v>2.306122448979592</v>
          </cell>
          <cell r="AG17">
            <v>29.440993788819874</v>
          </cell>
          <cell r="AH17">
            <v>18.576923076923077</v>
          </cell>
          <cell r="AI17">
            <v>7.1538461538461542</v>
          </cell>
          <cell r="AJ17">
            <v>1.4615384615384615</v>
          </cell>
          <cell r="AK17">
            <v>0.43892339544513459</v>
          </cell>
          <cell r="AM17">
            <v>530</v>
          </cell>
          <cell r="AN17">
            <v>155</v>
          </cell>
          <cell r="AO17">
            <v>37</v>
          </cell>
          <cell r="AP17">
            <v>2</v>
          </cell>
          <cell r="AQ17">
            <v>1.8596491228070176</v>
          </cell>
          <cell r="AR17">
            <v>2.6215722120658134</v>
          </cell>
          <cell r="AS17">
            <v>32.264150943396224</v>
          </cell>
          <cell r="AT17">
            <v>18.928571428571427</v>
          </cell>
          <cell r="AU17">
            <v>5.5357142857142856</v>
          </cell>
          <cell r="AV17">
            <v>1.3214285714285714</v>
          </cell>
          <cell r="AW17">
            <v>0.46037735849056605</v>
          </cell>
          <cell r="AY17">
            <v>471</v>
          </cell>
          <cell r="AZ17">
            <v>107</v>
          </cell>
          <cell r="BA17">
            <v>29</v>
          </cell>
          <cell r="BC17">
            <v>3.3884892086330933</v>
          </cell>
          <cell r="BD17">
            <v>2.9128440366972477</v>
          </cell>
          <cell r="BE17">
            <v>17.70700636942675</v>
          </cell>
          <cell r="BF17">
            <v>16.241379310344829</v>
          </cell>
          <cell r="BG17">
            <v>3.6896551724137931</v>
          </cell>
          <cell r="BH17">
            <v>1</v>
          </cell>
          <cell r="BI17">
            <v>0.50318471337579618</v>
          </cell>
          <cell r="BK17">
            <v>345</v>
          </cell>
          <cell r="BL17">
            <v>52</v>
          </cell>
          <cell r="BM17">
            <v>15</v>
          </cell>
          <cell r="BO17">
            <v>1.116504854368932</v>
          </cell>
          <cell r="BP17">
            <v>3.1869688385269122</v>
          </cell>
          <cell r="BQ17">
            <v>53.739130434782609</v>
          </cell>
          <cell r="BR17">
            <v>11.896551724137931</v>
          </cell>
          <cell r="BS17">
            <v>1.7931034482758621</v>
          </cell>
          <cell r="BT17">
            <v>0.51724137931034486</v>
          </cell>
          <cell r="BU17">
            <v>0.57101449275362315</v>
          </cell>
          <cell r="BW17">
            <v>342</v>
          </cell>
          <cell r="BX17">
            <v>62</v>
          </cell>
          <cell r="BY17">
            <v>19</v>
          </cell>
          <cell r="CA17">
            <v>1.2808988764044944</v>
          </cell>
          <cell r="CB17">
            <v>3.375</v>
          </cell>
          <cell r="CC17">
            <v>46.84210526315789</v>
          </cell>
          <cell r="CD17">
            <v>13.153846153846153</v>
          </cell>
          <cell r="CE17">
            <v>2.3846153846153846</v>
          </cell>
          <cell r="CF17">
            <v>0.73076923076923073</v>
          </cell>
          <cell r="CG17">
            <v>0.5</v>
          </cell>
          <cell r="CI17">
            <v>409</v>
          </cell>
          <cell r="CJ17">
            <v>54</v>
          </cell>
          <cell r="CK17">
            <v>20</v>
          </cell>
          <cell r="CM17">
            <v>3.8952380952380952</v>
          </cell>
          <cell r="CN17">
            <v>3.6508515815085159</v>
          </cell>
          <cell r="CO17">
            <v>15.403422982885086</v>
          </cell>
          <cell r="CP17">
            <v>16.36</v>
          </cell>
          <cell r="CQ17">
            <v>2.16</v>
          </cell>
          <cell r="CR17">
            <v>0.8</v>
          </cell>
          <cell r="CS17">
            <v>0.56999999999999995</v>
          </cell>
          <cell r="CT17">
            <v>0</v>
          </cell>
          <cell r="CU17">
            <v>509</v>
          </cell>
          <cell r="CV17">
            <v>106</v>
          </cell>
          <cell r="CW17">
            <v>23</v>
          </cell>
          <cell r="CX17">
            <v>27</v>
          </cell>
          <cell r="CY17">
            <v>4.7129629629629628</v>
          </cell>
          <cell r="CZ17">
            <v>3.7823275862068964</v>
          </cell>
          <cell r="DA17">
            <v>12.730844793713162</v>
          </cell>
          <cell r="DB17">
            <v>20.36</v>
          </cell>
          <cell r="DC17">
            <v>4.24</v>
          </cell>
          <cell r="DD17">
            <v>0.92</v>
          </cell>
          <cell r="DE17">
            <v>0.48</v>
          </cell>
          <cell r="DF17">
            <v>17</v>
          </cell>
          <cell r="DG17">
            <v>567</v>
          </cell>
          <cell r="DH17">
            <v>107</v>
          </cell>
          <cell r="DI17">
            <v>28</v>
          </cell>
          <cell r="DK17">
            <v>1.8</v>
          </cell>
          <cell r="DL17">
            <v>3.9391304347826086</v>
          </cell>
          <cell r="DM17">
            <v>33.333333333333336</v>
          </cell>
          <cell r="DN17">
            <v>21.807692307692307</v>
          </cell>
          <cell r="DO17">
            <v>4.115384615384615</v>
          </cell>
          <cell r="DP17">
            <v>1.0769230769230769</v>
          </cell>
          <cell r="DQ17">
            <v>0.5149911816578483</v>
          </cell>
          <cell r="DR17">
            <v>10</v>
          </cell>
          <cell r="DS17">
            <v>635</v>
          </cell>
          <cell r="DT17">
            <v>99</v>
          </cell>
          <cell r="DU17">
            <v>31</v>
          </cell>
          <cell r="DV17">
            <v>44</v>
          </cell>
          <cell r="DW17">
            <v>2.4329501915708813</v>
          </cell>
          <cell r="DX17">
            <v>4.155202821869489</v>
          </cell>
          <cell r="DY17">
            <v>24.661417322834644</v>
          </cell>
          <cell r="DZ17">
            <v>21.166666666666668</v>
          </cell>
          <cell r="EA17">
            <v>3.3</v>
          </cell>
          <cell r="EB17">
            <v>1.0333333333333334</v>
          </cell>
          <cell r="EC17">
            <v>0.49133858267716535</v>
          </cell>
          <cell r="ED17">
            <v>9</v>
          </cell>
          <cell r="EE17">
            <v>632</v>
          </cell>
          <cell r="EF17">
            <v>93</v>
          </cell>
          <cell r="EG17">
            <v>20</v>
          </cell>
          <cell r="EH17">
            <v>9</v>
          </cell>
          <cell r="EI17">
            <v>1.9874213836477987</v>
          </cell>
          <cell r="EJ17">
            <v>4.3553382233088831</v>
          </cell>
          <cell r="EK17">
            <v>30.189873417721522</v>
          </cell>
          <cell r="EL17">
            <v>23.407407407407408</v>
          </cell>
          <cell r="EM17">
            <v>3.4444444444444446</v>
          </cell>
          <cell r="EN17">
            <v>0.7407407407407407</v>
          </cell>
          <cell r="EO17">
            <v>0.509493670886076</v>
          </cell>
          <cell r="EQ17">
            <v>554</v>
          </cell>
          <cell r="ER17">
            <v>102</v>
          </cell>
          <cell r="ES17">
            <v>22</v>
          </cell>
          <cell r="EU17">
            <v>3.1839080459770117</v>
          </cell>
          <cell r="EV17">
            <v>4.4379232505643342</v>
          </cell>
          <cell r="EW17">
            <v>18.84476534296029</v>
          </cell>
          <cell r="EX17">
            <v>22.16</v>
          </cell>
          <cell r="EY17">
            <v>4.08</v>
          </cell>
          <cell r="EZ17">
            <v>0.88</v>
          </cell>
          <cell r="FA17">
            <v>0.45306859205776173</v>
          </cell>
          <cell r="FC17">
            <v>5898</v>
          </cell>
          <cell r="FD17">
            <v>1329</v>
          </cell>
          <cell r="FE17">
            <v>306</v>
          </cell>
          <cell r="FF17">
            <v>82</v>
          </cell>
          <cell r="FG17">
            <v>2.1812130177514795</v>
          </cell>
          <cell r="FH17">
            <v>4.4379232505643342</v>
          </cell>
          <cell r="FI17">
            <v>27.50762970498474</v>
          </cell>
          <cell r="FJ17">
            <v>18.489028213166144</v>
          </cell>
          <cell r="FK17">
            <v>4.1661442006269596</v>
          </cell>
          <cell r="FL17">
            <v>0.95924764890282133</v>
          </cell>
          <cell r="FM17">
            <v>0.49576127500847744</v>
          </cell>
          <cell r="FN17">
            <v>36</v>
          </cell>
        </row>
        <row r="18">
          <cell r="A18">
            <v>14</v>
          </cell>
          <cell r="B18" t="str">
            <v xml:space="preserve">U.CLINICA ASMA </v>
          </cell>
          <cell r="C18">
            <v>291</v>
          </cell>
          <cell r="D18">
            <v>2476</v>
          </cell>
          <cell r="E18">
            <v>2701</v>
          </cell>
          <cell r="F18">
            <v>1284</v>
          </cell>
          <cell r="G18">
            <v>290</v>
          </cell>
          <cell r="M18">
            <v>4281</v>
          </cell>
          <cell r="N18">
            <v>2761</v>
          </cell>
          <cell r="O18">
            <v>877</v>
          </cell>
          <cell r="P18">
            <v>370</v>
          </cell>
          <cell r="Q18">
            <v>33</v>
          </cell>
          <cell r="S18">
            <v>1.9931818181818182</v>
          </cell>
          <cell r="T18">
            <v>2.3702702702702703</v>
          </cell>
          <cell r="U18">
            <v>30.102622576966937</v>
          </cell>
          <cell r="V18">
            <v>33.730769230769234</v>
          </cell>
          <cell r="W18">
            <v>14.23076923076923</v>
          </cell>
          <cell r="X18">
            <v>1.2692307692307692</v>
          </cell>
          <cell r="Y18">
            <v>3.9908779931584946E-2</v>
          </cell>
          <cell r="Z18">
            <v>152</v>
          </cell>
          <cell r="AA18">
            <v>752</v>
          </cell>
          <cell r="AB18">
            <v>217</v>
          </cell>
          <cell r="AC18">
            <v>23</v>
          </cell>
          <cell r="AE18">
            <v>2.2926829268292681</v>
          </cell>
          <cell r="AF18">
            <v>2.7751277683134581</v>
          </cell>
          <cell r="AG18">
            <v>26.170212765957448</v>
          </cell>
          <cell r="AH18">
            <v>32.695652173913047</v>
          </cell>
          <cell r="AI18">
            <v>9.4347826086956523</v>
          </cell>
          <cell r="AJ18">
            <v>1</v>
          </cell>
          <cell r="AK18">
            <v>3.5904255319148939E-2</v>
          </cell>
          <cell r="AL18">
            <v>144</v>
          </cell>
          <cell r="AM18">
            <v>758</v>
          </cell>
          <cell r="AN18">
            <v>206</v>
          </cell>
          <cell r="AO18">
            <v>19</v>
          </cell>
          <cell r="AQ18">
            <v>2.0159574468085109</v>
          </cell>
          <cell r="AR18">
            <v>3.0100882723833542</v>
          </cell>
          <cell r="AS18">
            <v>29.762532981530342</v>
          </cell>
          <cell r="AT18">
            <v>29.153846153846153</v>
          </cell>
          <cell r="AU18">
            <v>7.9230769230769234</v>
          </cell>
          <cell r="AV18">
            <v>0.73076923076923073</v>
          </cell>
          <cell r="AW18">
            <v>3.825857519788918E-2</v>
          </cell>
          <cell r="AX18">
            <v>136</v>
          </cell>
          <cell r="AY18">
            <v>711</v>
          </cell>
          <cell r="AZ18">
            <v>200</v>
          </cell>
          <cell r="BA18">
            <v>14</v>
          </cell>
          <cell r="BC18">
            <v>2.2288401253918497</v>
          </cell>
          <cell r="BD18">
            <v>3.119838872104733</v>
          </cell>
          <cell r="BE18">
            <v>26.919831223628691</v>
          </cell>
          <cell r="BF18">
            <v>27.346153846153847</v>
          </cell>
          <cell r="BG18">
            <v>7.6923076923076925</v>
          </cell>
          <cell r="BH18">
            <v>0.53846153846153844</v>
          </cell>
          <cell r="BI18">
            <v>5.2039381153305204E-2</v>
          </cell>
          <cell r="BJ18">
            <v>100</v>
          </cell>
          <cell r="BK18">
            <v>515</v>
          </cell>
          <cell r="BL18">
            <v>109</v>
          </cell>
          <cell r="BM18">
            <v>13</v>
          </cell>
          <cell r="BO18">
            <v>2.9941860465116279</v>
          </cell>
          <cell r="BP18">
            <v>3.278584392014519</v>
          </cell>
          <cell r="BQ18">
            <v>20.038834951456309</v>
          </cell>
          <cell r="BR18">
            <v>19.074074074074073</v>
          </cell>
          <cell r="BS18">
            <v>4.0370370370370372</v>
          </cell>
          <cell r="BT18">
            <v>0.48148148148148145</v>
          </cell>
          <cell r="BU18">
            <v>7.5728155339805828E-2</v>
          </cell>
          <cell r="BV18">
            <v>81</v>
          </cell>
          <cell r="BW18">
            <v>350</v>
          </cell>
          <cell r="BX18">
            <v>60</v>
          </cell>
          <cell r="BY18">
            <v>10</v>
          </cell>
          <cell r="CA18">
            <v>0.97222222222222221</v>
          </cell>
          <cell r="CB18">
            <v>3.4104991394148021</v>
          </cell>
          <cell r="CC18">
            <v>61.714285714285708</v>
          </cell>
          <cell r="CD18">
            <v>14</v>
          </cell>
          <cell r="CE18">
            <v>2.4</v>
          </cell>
          <cell r="CF18">
            <v>0.4</v>
          </cell>
          <cell r="CG18">
            <v>7.1428571428571425E-2</v>
          </cell>
          <cell r="CH18">
            <v>20</v>
          </cell>
          <cell r="CI18">
            <v>240</v>
          </cell>
          <cell r="CJ18">
            <v>49</v>
          </cell>
          <cell r="CK18">
            <v>11</v>
          </cell>
          <cell r="CM18">
            <v>0.58252427184466016</v>
          </cell>
          <cell r="CN18">
            <v>3.4706853839801814</v>
          </cell>
          <cell r="CO18">
            <v>103</v>
          </cell>
          <cell r="CP18">
            <v>9.2307692307692299</v>
          </cell>
          <cell r="CQ18">
            <v>1.8846153846153846</v>
          </cell>
          <cell r="CR18">
            <v>0.42307692307692307</v>
          </cell>
          <cell r="CS18">
            <v>7.0000000000000007E-2</v>
          </cell>
          <cell r="CT18">
            <v>3</v>
          </cell>
          <cell r="CU18">
            <v>296</v>
          </cell>
          <cell r="CV18">
            <v>101</v>
          </cell>
          <cell r="CW18">
            <v>11</v>
          </cell>
          <cell r="CY18">
            <v>0.86046511627906974</v>
          </cell>
          <cell r="CZ18">
            <v>3.4291158536585367</v>
          </cell>
          <cell r="DA18">
            <v>69.729729729729726</v>
          </cell>
          <cell r="DB18">
            <v>11.84</v>
          </cell>
          <cell r="DC18">
            <v>4.04</v>
          </cell>
          <cell r="DD18">
            <v>0.44</v>
          </cell>
          <cell r="DE18">
            <v>0.04</v>
          </cell>
          <cell r="DF18">
            <v>29</v>
          </cell>
          <cell r="DG18">
            <v>379</v>
          </cell>
          <cell r="DH18">
            <v>144</v>
          </cell>
          <cell r="DI18">
            <v>16</v>
          </cell>
          <cell r="DJ18">
            <v>29</v>
          </cell>
          <cell r="DK18">
            <v>4.5119047619047619</v>
          </cell>
          <cell r="DL18">
            <v>3.3502747252747254</v>
          </cell>
          <cell r="DM18">
            <v>13.298153034300791</v>
          </cell>
          <cell r="DN18">
            <v>16.478260869565219</v>
          </cell>
          <cell r="DO18">
            <v>6.2608695652173916</v>
          </cell>
          <cell r="DP18">
            <v>0.69565217391304346</v>
          </cell>
          <cell r="DQ18">
            <v>4.4854881266490766E-2</v>
          </cell>
          <cell r="DR18">
            <v>57</v>
          </cell>
          <cell r="DS18">
            <v>638</v>
          </cell>
          <cell r="DT18">
            <v>136</v>
          </cell>
          <cell r="DU18">
            <v>25</v>
          </cell>
          <cell r="DV18">
            <v>23</v>
          </cell>
          <cell r="DW18">
            <v>1.9216867469879517</v>
          </cell>
          <cell r="DX18">
            <v>3.4648241206030153</v>
          </cell>
          <cell r="DY18">
            <v>31.222570532915363</v>
          </cell>
          <cell r="DZ18">
            <v>26.583333333333332</v>
          </cell>
          <cell r="EA18">
            <v>5.666666666666667</v>
          </cell>
          <cell r="EB18">
            <v>1.0416666666666667</v>
          </cell>
          <cell r="EC18">
            <v>5.9561128526645767E-2</v>
          </cell>
          <cell r="ED18">
            <v>64</v>
          </cell>
          <cell r="EE18">
            <v>818</v>
          </cell>
          <cell r="EF18">
            <v>209</v>
          </cell>
          <cell r="EG18">
            <v>21</v>
          </cell>
          <cell r="EH18">
            <v>32</v>
          </cell>
          <cell r="EI18">
            <v>2.1755319148936172</v>
          </cell>
          <cell r="EJ18">
            <v>3.5169350360910605</v>
          </cell>
          <cell r="EK18">
            <v>27.579462102689487</v>
          </cell>
          <cell r="EL18">
            <v>32.72</v>
          </cell>
          <cell r="EM18">
            <v>8.36</v>
          </cell>
          <cell r="EN18">
            <v>0.84</v>
          </cell>
          <cell r="EO18">
            <v>5.8679706601466992E-2</v>
          </cell>
          <cell r="EP18">
            <v>126</v>
          </cell>
          <cell r="EQ18">
            <v>708</v>
          </cell>
          <cell r="ER18">
            <v>165</v>
          </cell>
          <cell r="ES18">
            <v>19</v>
          </cell>
          <cell r="EU18">
            <v>2.2124999999999999</v>
          </cell>
          <cell r="EV18">
            <v>3.5818921668362158</v>
          </cell>
          <cell r="EW18">
            <v>27.118644067796609</v>
          </cell>
          <cell r="EX18">
            <v>28.32</v>
          </cell>
          <cell r="EY18">
            <v>6.6</v>
          </cell>
          <cell r="EZ18">
            <v>0.76</v>
          </cell>
          <cell r="FA18">
            <v>8.1920903954802254E-2</v>
          </cell>
          <cell r="FB18">
            <v>81</v>
          </cell>
          <cell r="FC18">
            <v>7042</v>
          </cell>
          <cell r="FD18">
            <v>1966</v>
          </cell>
          <cell r="FE18">
            <v>215</v>
          </cell>
          <cell r="FF18">
            <v>84</v>
          </cell>
          <cell r="FG18">
            <v>1.8229355423246181</v>
          </cell>
          <cell r="FH18">
            <v>3.5818921668362158</v>
          </cell>
          <cell r="FI18">
            <v>32.913944902016468</v>
          </cell>
          <cell r="FJ18">
            <v>24.366782006920417</v>
          </cell>
          <cell r="FK18">
            <v>6.8027681660899653</v>
          </cell>
          <cell r="FL18">
            <v>0.74394463667820065</v>
          </cell>
          <cell r="FM18">
            <v>5.4387957966486794E-2</v>
          </cell>
          <cell r="FN18">
            <v>993</v>
          </cell>
        </row>
        <row r="19">
          <cell r="A19">
            <v>15</v>
          </cell>
          <cell r="B19" t="str">
            <v>NEONATOLOGIA</v>
          </cell>
          <cell r="C19">
            <v>778</v>
          </cell>
          <cell r="D19">
            <v>8</v>
          </cell>
          <cell r="E19">
            <v>0</v>
          </cell>
          <cell r="F19">
            <v>0</v>
          </cell>
          <cell r="G19">
            <v>0</v>
          </cell>
          <cell r="M19">
            <v>426</v>
          </cell>
          <cell r="N19">
            <v>360</v>
          </cell>
          <cell r="O19">
            <v>79</v>
          </cell>
          <cell r="P19">
            <v>60</v>
          </cell>
          <cell r="Q19">
            <v>37</v>
          </cell>
          <cell r="S19">
            <v>1.234375</v>
          </cell>
          <cell r="T19">
            <v>1.3166666666666667</v>
          </cell>
          <cell r="U19">
            <v>48.607594936708857</v>
          </cell>
          <cell r="V19">
            <v>5.6428571428571432</v>
          </cell>
          <cell r="W19">
            <v>4.2857142857142856</v>
          </cell>
          <cell r="X19">
            <v>2.6428571428571428</v>
          </cell>
          <cell r="Y19">
            <v>0.12658227848101267</v>
          </cell>
          <cell r="AA19">
            <v>88</v>
          </cell>
          <cell r="AB19">
            <v>49</v>
          </cell>
          <cell r="AC19">
            <v>39</v>
          </cell>
          <cell r="AE19">
            <v>1.4666666666666666</v>
          </cell>
          <cell r="AF19">
            <v>1.5321100917431192</v>
          </cell>
          <cell r="AG19">
            <v>40.909090909090907</v>
          </cell>
          <cell r="AH19">
            <v>6.7692307692307692</v>
          </cell>
          <cell r="AI19">
            <v>3.7692307692307692</v>
          </cell>
          <cell r="AJ19">
            <v>3</v>
          </cell>
          <cell r="AK19">
            <v>0.15909090909090909</v>
          </cell>
          <cell r="AM19">
            <v>55</v>
          </cell>
          <cell r="AN19">
            <v>31</v>
          </cell>
          <cell r="AO19">
            <v>22</v>
          </cell>
          <cell r="AQ19">
            <v>0.859375</v>
          </cell>
          <cell r="AR19">
            <v>1.5857142857142856</v>
          </cell>
          <cell r="AS19">
            <v>69.818181818181813</v>
          </cell>
          <cell r="AT19">
            <v>3.9285714285714284</v>
          </cell>
          <cell r="AU19">
            <v>2.2142857142857144</v>
          </cell>
          <cell r="AV19">
            <v>1.5714285714285714</v>
          </cell>
          <cell r="AW19">
            <v>0</v>
          </cell>
          <cell r="AY19">
            <v>85</v>
          </cell>
          <cell r="AZ19">
            <v>54</v>
          </cell>
          <cell r="BA19">
            <v>42</v>
          </cell>
          <cell r="BC19">
            <v>0.82524271844660191</v>
          </cell>
          <cell r="BD19">
            <v>1.5824742268041236</v>
          </cell>
          <cell r="BE19">
            <v>72.705882352941174</v>
          </cell>
          <cell r="BF19">
            <v>3.2692307692307692</v>
          </cell>
          <cell r="BG19">
            <v>2.0769230769230771</v>
          </cell>
          <cell r="BH19">
            <v>1.6153846153846154</v>
          </cell>
          <cell r="BI19">
            <v>7.0588235294117646E-2</v>
          </cell>
          <cell r="BJ19">
            <v>1</v>
          </cell>
          <cell r="BK19">
            <v>33</v>
          </cell>
          <cell r="BL19">
            <v>21</v>
          </cell>
          <cell r="BM19">
            <v>17</v>
          </cell>
          <cell r="BO19">
            <v>1.1785714285714286</v>
          </cell>
          <cell r="BP19">
            <v>1.5813953488372092</v>
          </cell>
          <cell r="BQ19">
            <v>50.909090909090914</v>
          </cell>
          <cell r="BR19">
            <v>4.7142857142857144</v>
          </cell>
          <cell r="BS19">
            <v>3</v>
          </cell>
          <cell r="BT19">
            <v>2.4285714285714284</v>
          </cell>
          <cell r="BU19">
            <v>9.0909090909090912E-2</v>
          </cell>
          <cell r="BW19">
            <v>12</v>
          </cell>
          <cell r="BX19">
            <v>16</v>
          </cell>
          <cell r="BY19">
            <v>5</v>
          </cell>
          <cell r="CA19">
            <v>0.75</v>
          </cell>
          <cell r="CB19">
            <v>1.5238095238095237</v>
          </cell>
          <cell r="CC19">
            <v>80</v>
          </cell>
          <cell r="CD19">
            <v>3</v>
          </cell>
          <cell r="CE19">
            <v>4</v>
          </cell>
          <cell r="CF19">
            <v>1.25</v>
          </cell>
          <cell r="CG19">
            <v>0.16666666666666666</v>
          </cell>
          <cell r="CI19">
            <v>35</v>
          </cell>
          <cell r="CJ19">
            <v>26</v>
          </cell>
          <cell r="CK19">
            <v>16</v>
          </cell>
          <cell r="CM19">
            <v>1.25</v>
          </cell>
          <cell r="CN19">
            <v>1.5058365758754864</v>
          </cell>
          <cell r="CO19">
            <v>48</v>
          </cell>
          <cell r="CP19">
            <v>5</v>
          </cell>
          <cell r="CQ19">
            <v>3.7142857142857144</v>
          </cell>
          <cell r="CR19">
            <v>2.2857142857142856</v>
          </cell>
          <cell r="CS19">
            <v>0</v>
          </cell>
          <cell r="CT19">
            <v>0</v>
          </cell>
          <cell r="CU19">
            <v>40</v>
          </cell>
          <cell r="CV19">
            <v>25</v>
          </cell>
          <cell r="CW19">
            <v>15</v>
          </cell>
          <cell r="CY19">
            <v>0.90909090909090906</v>
          </cell>
          <cell r="CZ19">
            <v>1.5141843971631206</v>
          </cell>
          <cell r="DA19">
            <v>66</v>
          </cell>
          <cell r="DB19">
            <v>4</v>
          </cell>
          <cell r="DC19">
            <v>2.5</v>
          </cell>
          <cell r="DD19">
            <v>1.5</v>
          </cell>
          <cell r="DE19">
            <v>0.08</v>
          </cell>
          <cell r="DF19">
            <v>0</v>
          </cell>
          <cell r="DG19">
            <v>75</v>
          </cell>
          <cell r="DH19">
            <v>52</v>
          </cell>
          <cell r="DI19">
            <v>36</v>
          </cell>
          <cell r="DJ19">
            <v>5</v>
          </cell>
          <cell r="DK19">
            <v>1.1363636363636365</v>
          </cell>
          <cell r="DL19">
            <v>1.5029940119760479</v>
          </cell>
          <cell r="DM19">
            <v>52.8</v>
          </cell>
          <cell r="DN19">
            <v>3.4090909090909092</v>
          </cell>
          <cell r="DO19">
            <v>2.3636363636363638</v>
          </cell>
          <cell r="DP19">
            <v>1.6363636363636365</v>
          </cell>
          <cell r="DQ19">
            <v>0.04</v>
          </cell>
          <cell r="DS19">
            <v>98</v>
          </cell>
          <cell r="DT19">
            <v>58</v>
          </cell>
          <cell r="DU19">
            <v>46</v>
          </cell>
          <cell r="DV19">
            <v>5</v>
          </cell>
          <cell r="DW19">
            <v>1.0208333333333333</v>
          </cell>
          <cell r="DX19">
            <v>1.5306122448979591</v>
          </cell>
          <cell r="DY19">
            <v>58.775510204081634</v>
          </cell>
          <cell r="DZ19">
            <v>4.2608695652173916</v>
          </cell>
          <cell r="EA19">
            <v>2.5217391304347827</v>
          </cell>
          <cell r="EB19">
            <v>2</v>
          </cell>
          <cell r="EC19">
            <v>4.0816326530612242E-2</v>
          </cell>
          <cell r="ED19">
            <v>0</v>
          </cell>
          <cell r="EE19">
            <v>84</v>
          </cell>
          <cell r="EF19">
            <v>49</v>
          </cell>
          <cell r="EG19">
            <v>41</v>
          </cell>
          <cell r="EH19">
            <v>1</v>
          </cell>
          <cell r="EI19">
            <v>0.875</v>
          </cell>
          <cell r="EJ19">
            <v>1.5510204081632653</v>
          </cell>
          <cell r="EK19">
            <v>68.571428571428569</v>
          </cell>
          <cell r="EL19">
            <v>4</v>
          </cell>
          <cell r="EM19">
            <v>2.3333333333333335</v>
          </cell>
          <cell r="EN19">
            <v>1.9523809523809523</v>
          </cell>
          <cell r="EO19">
            <v>9.5238095238095233E-2</v>
          </cell>
          <cell r="EP19">
            <v>1</v>
          </cell>
          <cell r="EQ19">
            <v>102</v>
          </cell>
          <cell r="ER19">
            <v>64</v>
          </cell>
          <cell r="ES19">
            <v>50</v>
          </cell>
          <cell r="EU19">
            <v>1.0625</v>
          </cell>
          <cell r="EV19">
            <v>1.5564356435643565</v>
          </cell>
          <cell r="EW19">
            <v>56.470588235294116</v>
          </cell>
          <cell r="EX19">
            <v>4.25</v>
          </cell>
          <cell r="EY19">
            <v>2.6666666666666665</v>
          </cell>
          <cell r="EZ19">
            <v>2.0833333333333335</v>
          </cell>
          <cell r="FA19">
            <v>7.8431372549019607E-2</v>
          </cell>
          <cell r="FC19">
            <v>786</v>
          </cell>
          <cell r="FD19">
            <v>505</v>
          </cell>
          <cell r="FE19">
            <v>366</v>
          </cell>
          <cell r="FF19">
            <v>11</v>
          </cell>
          <cell r="FG19">
            <v>1.0328515111695138</v>
          </cell>
          <cell r="FH19">
            <v>1.5564356435643565</v>
          </cell>
          <cell r="FI19">
            <v>58.091603053435115</v>
          </cell>
          <cell r="FJ19">
            <v>4.0307692307692307</v>
          </cell>
          <cell r="FK19">
            <v>2.5897435897435899</v>
          </cell>
          <cell r="FL19">
            <v>1.8769230769230769</v>
          </cell>
          <cell r="FM19">
            <v>7.7608142493638677E-2</v>
          </cell>
          <cell r="FN19">
            <v>2</v>
          </cell>
        </row>
        <row r="20">
          <cell r="A20">
            <v>16</v>
          </cell>
          <cell r="B20" t="str">
            <v xml:space="preserve">MEDICINA FISICA  </v>
          </cell>
          <cell r="C20">
            <v>1032</v>
          </cell>
          <cell r="D20">
            <v>2617</v>
          </cell>
          <cell r="E20">
            <v>1501</v>
          </cell>
          <cell r="F20">
            <v>570</v>
          </cell>
          <cell r="G20">
            <v>162</v>
          </cell>
          <cell r="M20">
            <v>3587</v>
          </cell>
          <cell r="N20">
            <v>2295</v>
          </cell>
          <cell r="O20">
            <v>672</v>
          </cell>
          <cell r="P20">
            <v>478</v>
          </cell>
          <cell r="Q20">
            <v>40</v>
          </cell>
          <cell r="S20">
            <v>4.4210526315789478</v>
          </cell>
          <cell r="T20">
            <v>1.405857740585774</v>
          </cell>
          <cell r="U20">
            <v>13.571428571428571</v>
          </cell>
          <cell r="V20">
            <v>25.846153846153847</v>
          </cell>
          <cell r="W20">
            <v>18.384615384615383</v>
          </cell>
          <cell r="X20">
            <v>1.5384615384615385</v>
          </cell>
          <cell r="Y20">
            <v>8.4821428571428575E-2</v>
          </cell>
          <cell r="AA20">
            <v>701</v>
          </cell>
          <cell r="AB20">
            <v>386</v>
          </cell>
          <cell r="AC20">
            <v>54</v>
          </cell>
          <cell r="AE20">
            <v>4.4935897435897436</v>
          </cell>
          <cell r="AF20">
            <v>1.5891203703703705</v>
          </cell>
          <cell r="AG20">
            <v>13.352353780313837</v>
          </cell>
          <cell r="AH20">
            <v>30.478260869565219</v>
          </cell>
          <cell r="AI20">
            <v>16.782608695652176</v>
          </cell>
          <cell r="AJ20">
            <v>2.347826086956522</v>
          </cell>
          <cell r="AK20">
            <v>8.5592011412268187E-2</v>
          </cell>
          <cell r="AM20">
            <v>727</v>
          </cell>
          <cell r="AN20">
            <v>436</v>
          </cell>
          <cell r="AO20">
            <v>41</v>
          </cell>
          <cell r="AQ20">
            <v>3.4951923076923075</v>
          </cell>
          <cell r="AR20">
            <v>1.6153846153846154</v>
          </cell>
          <cell r="AS20">
            <v>17.166437414030263</v>
          </cell>
          <cell r="AT20">
            <v>30.291666666666668</v>
          </cell>
          <cell r="AU20">
            <v>18.166666666666668</v>
          </cell>
          <cell r="AV20">
            <v>1.7083333333333333</v>
          </cell>
          <cell r="AW20">
            <v>9.6286107290233833E-2</v>
          </cell>
          <cell r="AY20">
            <v>532</v>
          </cell>
          <cell r="AZ20">
            <v>329</v>
          </cell>
          <cell r="BA20">
            <v>38</v>
          </cell>
          <cell r="BC20">
            <v>2.5700483091787438</v>
          </cell>
          <cell r="BD20">
            <v>1.6157151626764887</v>
          </cell>
          <cell r="BE20">
            <v>23.345864661654137</v>
          </cell>
          <cell r="BF20">
            <v>20.46153846153846</v>
          </cell>
          <cell r="BG20">
            <v>12.653846153846153</v>
          </cell>
          <cell r="BH20">
            <v>1.4615384615384615</v>
          </cell>
          <cell r="BI20">
            <v>0.13721804511278196</v>
          </cell>
          <cell r="BK20">
            <v>330</v>
          </cell>
          <cell r="BL20">
            <v>203</v>
          </cell>
          <cell r="BM20">
            <v>18</v>
          </cell>
          <cell r="BO20">
            <v>1.5865384615384615</v>
          </cell>
          <cell r="BP20">
            <v>1.6168122270742358</v>
          </cell>
          <cell r="BQ20">
            <v>37.818181818181813</v>
          </cell>
          <cell r="BR20">
            <v>13.2</v>
          </cell>
          <cell r="BS20">
            <v>8.1199999999999992</v>
          </cell>
          <cell r="BT20">
            <v>0.72</v>
          </cell>
          <cell r="BU20">
            <v>0.13636363636363635</v>
          </cell>
          <cell r="BW20">
            <v>300</v>
          </cell>
          <cell r="BX20">
            <v>179</v>
          </cell>
          <cell r="BY20">
            <v>24</v>
          </cell>
          <cell r="CA20">
            <v>1.4634146341463414</v>
          </cell>
          <cell r="CB20">
            <v>1.6220785678766783</v>
          </cell>
          <cell r="CC20">
            <v>41</v>
          </cell>
          <cell r="CD20">
            <v>12</v>
          </cell>
          <cell r="CE20">
            <v>7.16</v>
          </cell>
          <cell r="CF20">
            <v>0.96</v>
          </cell>
          <cell r="CG20">
            <v>0.15666666666666668</v>
          </cell>
          <cell r="CI20">
            <v>334</v>
          </cell>
          <cell r="CJ20">
            <v>195</v>
          </cell>
          <cell r="CK20">
            <v>28</v>
          </cell>
          <cell r="CM20">
            <v>1.346774193548387</v>
          </cell>
          <cell r="CN20">
            <v>1.630099728014506</v>
          </cell>
          <cell r="CO20">
            <v>44.550898203592816</v>
          </cell>
          <cell r="CP20">
            <v>13.36</v>
          </cell>
          <cell r="CQ20">
            <v>7.8</v>
          </cell>
          <cell r="CR20">
            <v>1.1200000000000001</v>
          </cell>
          <cell r="CS20">
            <v>0.13</v>
          </cell>
          <cell r="CT20">
            <v>0</v>
          </cell>
          <cell r="CU20">
            <v>306</v>
          </cell>
          <cell r="CV20">
            <v>194</v>
          </cell>
          <cell r="CW20">
            <v>32</v>
          </cell>
          <cell r="CY20">
            <v>1.4711538461538463</v>
          </cell>
          <cell r="CZ20">
            <v>1.6258333333333332</v>
          </cell>
          <cell r="DA20">
            <v>40.7843137254902</v>
          </cell>
          <cell r="DB20">
            <v>12.75</v>
          </cell>
          <cell r="DC20">
            <v>8.0833333333333339</v>
          </cell>
          <cell r="DD20">
            <v>1.3333333333333333</v>
          </cell>
          <cell r="DE20">
            <v>0.11</v>
          </cell>
          <cell r="DF20">
            <v>0</v>
          </cell>
          <cell r="DG20">
            <v>390</v>
          </cell>
          <cell r="DH20">
            <v>280</v>
          </cell>
          <cell r="DI20">
            <v>36</v>
          </cell>
          <cell r="DK20">
            <v>3.75</v>
          </cell>
          <cell r="DL20">
            <v>1.6014925373134328</v>
          </cell>
          <cell r="DM20">
            <v>16</v>
          </cell>
          <cell r="DN20">
            <v>15</v>
          </cell>
          <cell r="DO20">
            <v>10.76923076923077</v>
          </cell>
          <cell r="DP20">
            <v>0</v>
          </cell>
          <cell r="DQ20">
            <v>0.14358974358974358</v>
          </cell>
          <cell r="DS20">
            <v>600</v>
          </cell>
          <cell r="DT20">
            <v>419</v>
          </cell>
          <cell r="DU20">
            <v>40</v>
          </cell>
          <cell r="DW20">
            <v>5.7692307692307692</v>
          </cell>
          <cell r="DX20">
            <v>1.5785737334624073</v>
          </cell>
          <cell r="DY20">
            <v>10.4</v>
          </cell>
          <cell r="DZ20">
            <v>23.076923076923077</v>
          </cell>
          <cell r="EA20">
            <v>16.115384615384617</v>
          </cell>
          <cell r="EB20">
            <v>1.5384615384615385</v>
          </cell>
          <cell r="EC20">
            <v>8.666666666666667E-2</v>
          </cell>
          <cell r="ED20">
            <v>0</v>
          </cell>
          <cell r="EE20">
            <v>495</v>
          </cell>
          <cell r="EF20">
            <v>329</v>
          </cell>
          <cell r="EG20">
            <v>43</v>
          </cell>
          <cell r="EI20">
            <v>1.9959677419354838</v>
          </cell>
          <cell r="EJ20">
            <v>1.5714702450408402</v>
          </cell>
          <cell r="EK20">
            <v>30.060606060606062</v>
          </cell>
          <cell r="EL20">
            <v>20.625</v>
          </cell>
          <cell r="EM20">
            <v>13.708333333333334</v>
          </cell>
          <cell r="EN20">
            <v>1.7916666666666667</v>
          </cell>
          <cell r="EO20">
            <v>0.12525252525252525</v>
          </cell>
          <cell r="EQ20">
            <v>497</v>
          </cell>
          <cell r="ER20">
            <v>312</v>
          </cell>
          <cell r="ES20">
            <v>21</v>
          </cell>
          <cell r="EU20">
            <v>2.1798245614035086</v>
          </cell>
          <cell r="EV20">
            <v>1.5732620320855615</v>
          </cell>
          <cell r="EW20">
            <v>27.525150905432596</v>
          </cell>
          <cell r="EX20">
            <v>19.88</v>
          </cell>
          <cell r="EY20">
            <v>12.48</v>
          </cell>
          <cell r="EZ20">
            <v>0.84</v>
          </cell>
          <cell r="FA20">
            <v>0.17706237424547283</v>
          </cell>
          <cell r="FC20">
            <v>5884</v>
          </cell>
          <cell r="FD20">
            <v>3740</v>
          </cell>
          <cell r="FE20">
            <v>415</v>
          </cell>
          <cell r="FG20">
            <v>2.5852372583479788</v>
          </cell>
          <cell r="FH20">
            <v>1.5732620320855615</v>
          </cell>
          <cell r="FI20">
            <v>23.208701563562204</v>
          </cell>
          <cell r="FJ20">
            <v>19.419141914191417</v>
          </cell>
          <cell r="FK20">
            <v>12.343234323432343</v>
          </cell>
          <cell r="FL20">
            <v>1.3696369636963697</v>
          </cell>
          <cell r="FM20">
            <v>0.11692726036709722</v>
          </cell>
          <cell r="FN20">
            <v>0</v>
          </cell>
        </row>
        <row r="21">
          <cell r="A21">
            <v>17</v>
          </cell>
          <cell r="B21" t="str">
            <v>MED.FIS.(Fisioterapia)</v>
          </cell>
          <cell r="C21">
            <v>8307</v>
          </cell>
          <cell r="D21">
            <v>24571</v>
          </cell>
          <cell r="E21">
            <v>14728</v>
          </cell>
          <cell r="F21">
            <v>4581</v>
          </cell>
          <cell r="G21">
            <v>1590</v>
          </cell>
          <cell r="M21">
            <v>34371</v>
          </cell>
          <cell r="N21">
            <v>19406</v>
          </cell>
          <cell r="O21">
            <v>4759</v>
          </cell>
          <cell r="P21">
            <v>111</v>
          </cell>
          <cell r="Q21">
            <v>33</v>
          </cell>
          <cell r="R21">
            <v>996</v>
          </cell>
          <cell r="S21">
            <v>3</v>
          </cell>
          <cell r="T21">
            <v>42.9</v>
          </cell>
          <cell r="U21">
            <v>20</v>
          </cell>
          <cell r="V21">
            <v>190</v>
          </cell>
          <cell r="W21">
            <v>1</v>
          </cell>
          <cell r="X21">
            <v>1</v>
          </cell>
          <cell r="AA21">
            <v>5472</v>
          </cell>
          <cell r="AB21">
            <v>103</v>
          </cell>
          <cell r="AC21">
            <v>43</v>
          </cell>
          <cell r="AD21">
            <v>1306</v>
          </cell>
          <cell r="AE21">
            <v>3.1</v>
          </cell>
          <cell r="AF21">
            <v>47.8</v>
          </cell>
          <cell r="AG21">
            <v>19</v>
          </cell>
          <cell r="AH21">
            <v>228</v>
          </cell>
          <cell r="AI21">
            <v>2</v>
          </cell>
          <cell r="AJ21">
            <v>2</v>
          </cell>
          <cell r="AM21">
            <v>6013</v>
          </cell>
          <cell r="AN21">
            <v>99</v>
          </cell>
          <cell r="AO21">
            <v>37</v>
          </cell>
          <cell r="AP21">
            <v>1479</v>
          </cell>
          <cell r="AQ21">
            <v>2.9</v>
          </cell>
          <cell r="AR21">
            <v>51.9</v>
          </cell>
          <cell r="AS21">
            <v>21</v>
          </cell>
          <cell r="AT21">
            <v>231</v>
          </cell>
          <cell r="AU21">
            <v>1</v>
          </cell>
          <cell r="AV21">
            <v>1</v>
          </cell>
          <cell r="AY21">
            <v>4829</v>
          </cell>
          <cell r="AZ21">
            <v>54</v>
          </cell>
          <cell r="BA21">
            <v>23</v>
          </cell>
          <cell r="BB21">
            <v>1588</v>
          </cell>
          <cell r="BC21">
            <v>2.8</v>
          </cell>
          <cell r="BD21">
            <v>57.4</v>
          </cell>
          <cell r="BE21">
            <v>21</v>
          </cell>
          <cell r="BF21">
            <v>201</v>
          </cell>
          <cell r="BG21">
            <v>1</v>
          </cell>
          <cell r="BH21">
            <v>1</v>
          </cell>
          <cell r="BK21">
            <v>4434</v>
          </cell>
          <cell r="BL21">
            <v>38</v>
          </cell>
          <cell r="BM21">
            <v>11</v>
          </cell>
          <cell r="BN21">
            <v>1483</v>
          </cell>
          <cell r="BO21">
            <v>3</v>
          </cell>
          <cell r="BP21">
            <v>63</v>
          </cell>
          <cell r="BQ21">
            <v>24</v>
          </cell>
          <cell r="BR21">
            <v>171</v>
          </cell>
          <cell r="BS21">
            <v>0</v>
          </cell>
          <cell r="BT21">
            <v>0</v>
          </cell>
          <cell r="BW21">
            <v>4801</v>
          </cell>
          <cell r="BX21">
            <v>62</v>
          </cell>
          <cell r="BY21">
            <v>12</v>
          </cell>
          <cell r="BZ21">
            <v>1580</v>
          </cell>
          <cell r="CA21">
            <v>3</v>
          </cell>
          <cell r="CB21">
            <v>64.900000000000006</v>
          </cell>
          <cell r="CC21">
            <v>24</v>
          </cell>
          <cell r="CD21">
            <v>192</v>
          </cell>
          <cell r="CE21">
            <v>0</v>
          </cell>
          <cell r="CF21">
            <v>0</v>
          </cell>
          <cell r="CI21">
            <v>4523</v>
          </cell>
          <cell r="CJ21">
            <v>37</v>
          </cell>
          <cell r="CK21">
            <v>18</v>
          </cell>
          <cell r="CL21">
            <v>1512</v>
          </cell>
          <cell r="CM21">
            <v>3</v>
          </cell>
          <cell r="CN21">
            <v>69.099999999999994</v>
          </cell>
          <cell r="CO21">
            <v>24</v>
          </cell>
          <cell r="CP21">
            <v>174</v>
          </cell>
          <cell r="CQ21">
            <v>1</v>
          </cell>
          <cell r="CR21">
            <v>1</v>
          </cell>
          <cell r="CU21">
            <v>3712</v>
          </cell>
          <cell r="CV21">
            <v>28</v>
          </cell>
          <cell r="CW21">
            <v>14</v>
          </cell>
          <cell r="CX21">
            <v>1372</v>
          </cell>
          <cell r="CY21">
            <v>2</v>
          </cell>
          <cell r="CZ21">
            <v>72.400000000000006</v>
          </cell>
          <cell r="DA21">
            <v>27</v>
          </cell>
          <cell r="DB21">
            <v>148</v>
          </cell>
          <cell r="DC21">
            <v>1</v>
          </cell>
          <cell r="DD21">
            <v>1</v>
          </cell>
          <cell r="DG21">
            <v>3683</v>
          </cell>
          <cell r="DH21">
            <v>40</v>
          </cell>
          <cell r="DI21">
            <v>13</v>
          </cell>
          <cell r="DJ21">
            <v>1172</v>
          </cell>
          <cell r="DK21">
            <v>3</v>
          </cell>
          <cell r="DL21">
            <v>73.8</v>
          </cell>
          <cell r="DM21">
            <v>23</v>
          </cell>
          <cell r="DN21">
            <v>142</v>
          </cell>
          <cell r="DO21">
            <v>1</v>
          </cell>
          <cell r="DP21">
            <v>1</v>
          </cell>
          <cell r="DS21">
            <v>3578</v>
          </cell>
          <cell r="DT21">
            <v>54</v>
          </cell>
          <cell r="DU21">
            <v>44</v>
          </cell>
          <cell r="DV21">
            <v>833</v>
          </cell>
          <cell r="DW21">
            <v>3</v>
          </cell>
          <cell r="DX21">
            <v>73.2</v>
          </cell>
          <cell r="DY21">
            <v>23</v>
          </cell>
          <cell r="DZ21">
            <v>138</v>
          </cell>
          <cell r="EA21">
            <v>2</v>
          </cell>
          <cell r="EB21">
            <v>2</v>
          </cell>
          <cell r="EE21">
            <v>3755</v>
          </cell>
          <cell r="EF21">
            <v>56</v>
          </cell>
          <cell r="EG21">
            <v>23</v>
          </cell>
          <cell r="EH21">
            <v>1199</v>
          </cell>
          <cell r="EI21">
            <v>3</v>
          </cell>
          <cell r="EJ21">
            <v>72.7</v>
          </cell>
          <cell r="EK21">
            <v>23</v>
          </cell>
          <cell r="EL21">
            <v>156</v>
          </cell>
          <cell r="EM21">
            <v>2</v>
          </cell>
          <cell r="EN21">
            <v>1</v>
          </cell>
          <cell r="EQ21">
            <v>4219</v>
          </cell>
          <cell r="ER21">
            <v>32</v>
          </cell>
          <cell r="ES21">
            <v>29</v>
          </cell>
          <cell r="ET21">
            <v>1269</v>
          </cell>
          <cell r="EU21">
            <v>2</v>
          </cell>
          <cell r="EV21">
            <v>75.3</v>
          </cell>
          <cell r="EW21">
            <v>24</v>
          </cell>
          <cell r="EX21">
            <v>169</v>
          </cell>
          <cell r="EY21">
            <v>1</v>
          </cell>
          <cell r="EZ21">
            <v>1</v>
          </cell>
          <cell r="FC21">
            <v>53778</v>
          </cell>
          <cell r="FD21">
            <v>714</v>
          </cell>
          <cell r="FE21">
            <v>300</v>
          </cell>
          <cell r="FF21">
            <v>15789</v>
          </cell>
          <cell r="FG21">
            <v>2.7</v>
          </cell>
          <cell r="FH21">
            <v>75</v>
          </cell>
          <cell r="FI21">
            <v>22</v>
          </cell>
          <cell r="FJ21">
            <v>178</v>
          </cell>
          <cell r="FK21">
            <v>2</v>
          </cell>
          <cell r="FL21">
            <v>1</v>
          </cell>
        </row>
        <row r="22">
          <cell r="A22">
            <v>18</v>
          </cell>
          <cell r="B22" t="str">
            <v>HEMATOLOGIA</v>
          </cell>
          <cell r="C22">
            <v>771</v>
          </cell>
          <cell r="D22">
            <v>1544</v>
          </cell>
          <cell r="E22">
            <v>1061</v>
          </cell>
          <cell r="F22">
            <v>615</v>
          </cell>
          <cell r="G22">
            <v>316</v>
          </cell>
          <cell r="M22">
            <v>2593</v>
          </cell>
          <cell r="N22">
            <v>1714</v>
          </cell>
          <cell r="O22">
            <v>429</v>
          </cell>
          <cell r="P22">
            <v>32</v>
          </cell>
          <cell r="Q22">
            <v>0</v>
          </cell>
          <cell r="R22">
            <v>10</v>
          </cell>
          <cell r="S22">
            <v>2.5087719298245612</v>
          </cell>
          <cell r="T22">
            <v>13.40625</v>
          </cell>
          <cell r="U22">
            <v>23.916083916083917</v>
          </cell>
          <cell r="V22">
            <v>14.793103448275861</v>
          </cell>
          <cell r="W22">
            <v>1.103448275862069</v>
          </cell>
          <cell r="X22">
            <v>0</v>
          </cell>
          <cell r="Y22">
            <v>0.47552447552447552</v>
          </cell>
          <cell r="Z22">
            <v>2</v>
          </cell>
          <cell r="AA22">
            <v>440</v>
          </cell>
          <cell r="AB22">
            <v>15</v>
          </cell>
          <cell r="AC22">
            <v>3</v>
          </cell>
          <cell r="AD22">
            <v>11</v>
          </cell>
          <cell r="AE22">
            <v>3.1205673758865249</v>
          </cell>
          <cell r="AF22">
            <v>18.48936170212766</v>
          </cell>
          <cell r="AG22">
            <v>19.227272727272727</v>
          </cell>
          <cell r="AH22">
            <v>17.600000000000001</v>
          </cell>
          <cell r="AI22">
            <v>0.6</v>
          </cell>
          <cell r="AJ22">
            <v>0.12</v>
          </cell>
          <cell r="AK22">
            <v>0.47272727272727272</v>
          </cell>
          <cell r="AL22">
            <v>5</v>
          </cell>
          <cell r="AM22">
            <v>420</v>
          </cell>
          <cell r="AN22">
            <v>74</v>
          </cell>
          <cell r="AO22">
            <v>12</v>
          </cell>
          <cell r="AP22">
            <v>10</v>
          </cell>
          <cell r="AQ22">
            <v>2.5925925925925926</v>
          </cell>
          <cell r="AR22">
            <v>10.652892561983471</v>
          </cell>
          <cell r="AS22">
            <v>23.142857142857142</v>
          </cell>
          <cell r="AT22">
            <v>15</v>
          </cell>
          <cell r="AU22">
            <v>2.6428571428571428</v>
          </cell>
          <cell r="AV22">
            <v>0.42857142857142855</v>
          </cell>
          <cell r="AW22">
            <v>0.53333333333333333</v>
          </cell>
          <cell r="AY22">
            <v>352</v>
          </cell>
          <cell r="AZ22">
            <v>61</v>
          </cell>
          <cell r="BA22">
            <v>15</v>
          </cell>
          <cell r="BB22">
            <v>57</v>
          </cell>
          <cell r="BC22">
            <v>1.3134328358208955</v>
          </cell>
          <cell r="BD22">
            <v>9.0164835164835164</v>
          </cell>
          <cell r="BE22">
            <v>45.68181818181818</v>
          </cell>
          <cell r="BF22">
            <v>12.571428571428571</v>
          </cell>
          <cell r="BG22">
            <v>2.1785714285714284</v>
          </cell>
          <cell r="BH22">
            <v>0.5357142857142857</v>
          </cell>
          <cell r="BI22">
            <v>0.5</v>
          </cell>
          <cell r="BJ22">
            <v>11</v>
          </cell>
          <cell r="BK22">
            <v>274</v>
          </cell>
          <cell r="BL22">
            <v>39</v>
          </cell>
          <cell r="BM22">
            <v>12</v>
          </cell>
          <cell r="BN22">
            <v>37</v>
          </cell>
          <cell r="BO22">
            <v>2.1746031746031744</v>
          </cell>
          <cell r="BP22">
            <v>8.6651583710407234</v>
          </cell>
          <cell r="BQ22">
            <v>27.591240875912408</v>
          </cell>
          <cell r="BR22">
            <v>10.96</v>
          </cell>
          <cell r="BS22">
            <v>1.56</v>
          </cell>
          <cell r="BT22">
            <v>0.48</v>
          </cell>
          <cell r="BU22">
            <v>0.55474452554744524</v>
          </cell>
          <cell r="BW22">
            <v>231</v>
          </cell>
          <cell r="BX22">
            <v>65</v>
          </cell>
          <cell r="BY22">
            <v>3</v>
          </cell>
          <cell r="BZ22">
            <v>28</v>
          </cell>
          <cell r="CA22">
            <v>1.2222222222222223</v>
          </cell>
          <cell r="CB22">
            <v>7.5034965034965033</v>
          </cell>
          <cell r="CC22">
            <v>49.090909090909093</v>
          </cell>
          <cell r="CD22">
            <v>9.24</v>
          </cell>
          <cell r="CE22">
            <v>2.6</v>
          </cell>
          <cell r="CF22">
            <v>0.12</v>
          </cell>
          <cell r="CG22">
            <v>0.61038961038961037</v>
          </cell>
          <cell r="CI22">
            <v>356</v>
          </cell>
          <cell r="CJ22">
            <v>58</v>
          </cell>
          <cell r="CK22">
            <v>17</v>
          </cell>
          <cell r="CL22">
            <v>50</v>
          </cell>
          <cell r="CM22">
            <v>3.0427350427350426</v>
          </cell>
          <cell r="CN22">
            <v>7.2732558139534884</v>
          </cell>
          <cell r="CO22">
            <v>19.719101123595507</v>
          </cell>
          <cell r="CP22">
            <v>16.952380952380953</v>
          </cell>
          <cell r="CQ22">
            <v>2.7619047619047619</v>
          </cell>
          <cell r="CR22">
            <v>0.80952380952380953</v>
          </cell>
          <cell r="CS22">
            <v>0.56000000000000005</v>
          </cell>
          <cell r="CT22">
            <v>5</v>
          </cell>
          <cell r="CU22">
            <v>376</v>
          </cell>
          <cell r="CV22">
            <v>72</v>
          </cell>
          <cell r="CW22">
            <v>14</v>
          </cell>
          <cell r="CX22">
            <v>62</v>
          </cell>
          <cell r="CY22">
            <v>3.4814814814814814</v>
          </cell>
          <cell r="CZ22">
            <v>6.9182692307692308</v>
          </cell>
          <cell r="DA22">
            <v>17.23404255319149</v>
          </cell>
          <cell r="DB22">
            <v>17.904761904761905</v>
          </cell>
          <cell r="DC22">
            <v>3.4285714285714284</v>
          </cell>
          <cell r="DD22">
            <v>0.66666666666666663</v>
          </cell>
          <cell r="DE22">
            <v>0.5</v>
          </cell>
          <cell r="DF22">
            <v>3</v>
          </cell>
          <cell r="DG22">
            <v>329</v>
          </cell>
          <cell r="DH22">
            <v>59</v>
          </cell>
          <cell r="DI22">
            <v>12</v>
          </cell>
          <cell r="DJ22">
            <v>10</v>
          </cell>
          <cell r="DK22">
            <v>1.5022831050228311</v>
          </cell>
          <cell r="DL22">
            <v>6.7515789473684213</v>
          </cell>
          <cell r="DM22">
            <v>39.939209726443771</v>
          </cell>
          <cell r="DN22">
            <v>13.16</v>
          </cell>
          <cell r="DO22">
            <v>2.36</v>
          </cell>
          <cell r="DP22">
            <v>0.48</v>
          </cell>
          <cell r="DQ22">
            <v>0.55927051671732519</v>
          </cell>
          <cell r="DR22">
            <v>2</v>
          </cell>
          <cell r="DS22">
            <v>397</v>
          </cell>
          <cell r="DT22">
            <v>86</v>
          </cell>
          <cell r="DU22">
            <v>18</v>
          </cell>
          <cell r="DV22">
            <v>64</v>
          </cell>
          <cell r="DW22">
            <v>1.6138211382113821</v>
          </cell>
          <cell r="DX22">
            <v>6.4242424242424239</v>
          </cell>
          <cell r="DY22">
            <v>37.178841309823675</v>
          </cell>
          <cell r="DZ22">
            <v>15.88</v>
          </cell>
          <cell r="EA22">
            <v>3.44</v>
          </cell>
          <cell r="EB22">
            <v>0.72</v>
          </cell>
          <cell r="EC22">
            <v>0.56999999999999995</v>
          </cell>
          <cell r="ED22">
            <v>8</v>
          </cell>
          <cell r="EE22">
            <v>367</v>
          </cell>
          <cell r="EF22">
            <v>76</v>
          </cell>
          <cell r="EG22">
            <v>16</v>
          </cell>
          <cell r="EH22">
            <v>59</v>
          </cell>
          <cell r="EI22">
            <v>1.6096491228070176</v>
          </cell>
          <cell r="EJ22">
            <v>6.2339089481946628</v>
          </cell>
          <cell r="EK22">
            <v>37.275204359673019</v>
          </cell>
          <cell r="EL22">
            <v>15.291666666666666</v>
          </cell>
          <cell r="EM22">
            <v>3.1666666666666665</v>
          </cell>
          <cell r="EN22">
            <v>0.66666666666666663</v>
          </cell>
          <cell r="EO22">
            <v>0.64577656675749318</v>
          </cell>
          <cell r="EP22">
            <v>2</v>
          </cell>
          <cell r="EQ22">
            <v>336</v>
          </cell>
          <cell r="ER22">
            <v>79</v>
          </cell>
          <cell r="ES22">
            <v>17</v>
          </cell>
          <cell r="ET22">
            <v>49</v>
          </cell>
          <cell r="EU22">
            <v>2.6046511627906979</v>
          </cell>
          <cell r="EV22">
            <v>6.0153631284916198</v>
          </cell>
          <cell r="EW22">
            <v>23.035714285714288</v>
          </cell>
          <cell r="EX22">
            <v>16.8</v>
          </cell>
          <cell r="EY22">
            <v>3.95</v>
          </cell>
          <cell r="EZ22">
            <v>0.85</v>
          </cell>
          <cell r="FA22">
            <v>0.70833333333333337</v>
          </cell>
          <cell r="FB22">
            <v>10</v>
          </cell>
          <cell r="FC22">
            <v>4307</v>
          </cell>
          <cell r="FD22">
            <v>716</v>
          </cell>
          <cell r="FE22">
            <v>139</v>
          </cell>
          <cell r="FF22">
            <v>447</v>
          </cell>
          <cell r="FG22">
            <v>2.0470532319391634</v>
          </cell>
          <cell r="FH22">
            <v>6.0153631284916198</v>
          </cell>
          <cell r="FI22">
            <v>29.310424889714419</v>
          </cell>
          <cell r="FJ22">
            <v>14.649659863945578</v>
          </cell>
          <cell r="FK22">
            <v>2.435374149659864</v>
          </cell>
          <cell r="FL22">
            <v>0.47278911564625853</v>
          </cell>
          <cell r="FM22">
            <v>0.55000000000000004</v>
          </cell>
          <cell r="FN22">
            <v>48</v>
          </cell>
        </row>
        <row r="23">
          <cell r="A23">
            <v>19</v>
          </cell>
          <cell r="B23" t="str">
            <v xml:space="preserve">REUMATOLOGIA </v>
          </cell>
          <cell r="C23">
            <v>15</v>
          </cell>
          <cell r="D23">
            <v>385</v>
          </cell>
          <cell r="E23">
            <v>1028</v>
          </cell>
          <cell r="F23">
            <v>1336</v>
          </cell>
          <cell r="G23">
            <v>591</v>
          </cell>
          <cell r="M23">
            <v>1257</v>
          </cell>
          <cell r="N23">
            <v>2098</v>
          </cell>
          <cell r="O23">
            <v>328</v>
          </cell>
          <cell r="P23">
            <v>146</v>
          </cell>
          <cell r="Q23">
            <v>15</v>
          </cell>
          <cell r="S23">
            <v>1.5471698113207548</v>
          </cell>
          <cell r="T23">
            <v>2.2465753424657535</v>
          </cell>
          <cell r="U23">
            <v>38.780487804878049</v>
          </cell>
          <cell r="V23">
            <v>12.615384615384615</v>
          </cell>
          <cell r="W23">
            <v>5.615384615384615</v>
          </cell>
          <cell r="X23">
            <v>0.57692307692307687</v>
          </cell>
          <cell r="Y23">
            <v>0.33841463414634149</v>
          </cell>
          <cell r="Z23">
            <v>20</v>
          </cell>
          <cell r="AA23">
            <v>281</v>
          </cell>
          <cell r="AB23">
            <v>109</v>
          </cell>
          <cell r="AC23">
            <v>15</v>
          </cell>
          <cell r="AE23">
            <v>1.7562500000000001</v>
          </cell>
          <cell r="AF23">
            <v>2.388235294117647</v>
          </cell>
          <cell r="AG23">
            <v>34.163701067615662</v>
          </cell>
          <cell r="AH23">
            <v>12.217391304347826</v>
          </cell>
          <cell r="AI23">
            <v>4.7391304347826084</v>
          </cell>
          <cell r="AJ23">
            <v>0.65217391304347827</v>
          </cell>
          <cell r="AK23">
            <v>0.33451957295373663</v>
          </cell>
          <cell r="AL23">
            <v>18</v>
          </cell>
          <cell r="AM23">
            <v>319</v>
          </cell>
          <cell r="AN23">
            <v>104</v>
          </cell>
          <cell r="AO23">
            <v>16</v>
          </cell>
          <cell r="AQ23">
            <v>1.3991228070175439</v>
          </cell>
          <cell r="AR23">
            <v>2.584958217270195</v>
          </cell>
          <cell r="AS23">
            <v>42.884012539184951</v>
          </cell>
          <cell r="AT23">
            <v>12.26923076923077</v>
          </cell>
          <cell r="AU23">
            <v>4</v>
          </cell>
          <cell r="AV23">
            <v>0.61538461538461542</v>
          </cell>
          <cell r="AW23">
            <v>0.36050156739811912</v>
          </cell>
          <cell r="AX23">
            <v>29</v>
          </cell>
          <cell r="AY23">
            <v>257</v>
          </cell>
          <cell r="AZ23">
            <v>90</v>
          </cell>
          <cell r="BA23">
            <v>13</v>
          </cell>
          <cell r="BC23">
            <v>1.976923076923077</v>
          </cell>
          <cell r="BD23">
            <v>2.6391982182628064</v>
          </cell>
          <cell r="BE23">
            <v>30.350194552529182</v>
          </cell>
          <cell r="BF23">
            <v>9.884615384615385</v>
          </cell>
          <cell r="BG23">
            <v>3.4615384615384617</v>
          </cell>
          <cell r="BH23">
            <v>0.5</v>
          </cell>
          <cell r="BI23">
            <v>0.42</v>
          </cell>
          <cell r="BJ23">
            <v>22</v>
          </cell>
          <cell r="BK23">
            <v>227</v>
          </cell>
          <cell r="BL23">
            <v>55</v>
          </cell>
          <cell r="BM23">
            <v>9</v>
          </cell>
          <cell r="BO23">
            <v>1.1127450980392157</v>
          </cell>
          <cell r="BP23">
            <v>2.8015873015873014</v>
          </cell>
          <cell r="BQ23">
            <v>53.920704845814974</v>
          </cell>
          <cell r="BR23">
            <v>8.7307692307692299</v>
          </cell>
          <cell r="BS23">
            <v>2.1153846153846154</v>
          </cell>
          <cell r="BT23">
            <v>0.34615384615384615</v>
          </cell>
          <cell r="BU23">
            <v>0.40969162995594716</v>
          </cell>
          <cell r="BV23">
            <v>30</v>
          </cell>
          <cell r="BW23">
            <v>221</v>
          </cell>
          <cell r="BX23">
            <v>30</v>
          </cell>
          <cell r="BY23">
            <v>4</v>
          </cell>
          <cell r="CA23">
            <v>1.5347222222222223</v>
          </cell>
          <cell r="CB23">
            <v>3.0580524344569286</v>
          </cell>
          <cell r="CC23">
            <v>39.095022624434392</v>
          </cell>
          <cell r="CD23">
            <v>9.2083333333333339</v>
          </cell>
          <cell r="CE23">
            <v>1.25</v>
          </cell>
          <cell r="CF23">
            <v>0.16666666666666666</v>
          </cell>
          <cell r="CG23">
            <v>0.42986425339366519</v>
          </cell>
          <cell r="CH23">
            <v>46</v>
          </cell>
          <cell r="CI23">
            <v>266</v>
          </cell>
          <cell r="CJ23">
            <v>38</v>
          </cell>
          <cell r="CK23">
            <v>6</v>
          </cell>
          <cell r="CM23">
            <v>1.9</v>
          </cell>
          <cell r="CN23">
            <v>3.31993006993007</v>
          </cell>
          <cell r="CO23">
            <v>31.578947368421051</v>
          </cell>
          <cell r="CP23">
            <v>10.64</v>
          </cell>
          <cell r="CQ23">
            <v>1.52</v>
          </cell>
          <cell r="CR23">
            <v>0.24</v>
          </cell>
          <cell r="CS23">
            <v>0.34</v>
          </cell>
          <cell r="CT23">
            <v>63</v>
          </cell>
          <cell r="CU23">
            <v>262</v>
          </cell>
          <cell r="CV23">
            <v>73</v>
          </cell>
          <cell r="CW23">
            <v>14</v>
          </cell>
          <cell r="CY23">
            <v>2.1833333333333331</v>
          </cell>
          <cell r="CZ23">
            <v>3.3503875968992247</v>
          </cell>
          <cell r="DA23">
            <v>27.480916030534349</v>
          </cell>
          <cell r="DB23">
            <v>10.916666666666666</v>
          </cell>
          <cell r="DC23">
            <v>3.0416666666666665</v>
          </cell>
          <cell r="DD23">
            <v>0.58333333333333337</v>
          </cell>
          <cell r="DE23">
            <v>0.44</v>
          </cell>
          <cell r="DF23">
            <v>44</v>
          </cell>
          <cell r="DG23">
            <v>301</v>
          </cell>
          <cell r="DH23">
            <v>67</v>
          </cell>
          <cell r="DI23">
            <v>5</v>
          </cell>
          <cell r="DJ23">
            <v>8</v>
          </cell>
          <cell r="DK23">
            <v>2.2296296296296299</v>
          </cell>
          <cell r="DL23">
            <v>3.457865168539326</v>
          </cell>
          <cell r="DM23">
            <v>26.910299003322258</v>
          </cell>
          <cell r="DN23">
            <v>12.541666666666666</v>
          </cell>
          <cell r="DO23">
            <v>2.7916666666666665</v>
          </cell>
          <cell r="DP23">
            <v>0.20833333333333334</v>
          </cell>
          <cell r="DQ23">
            <v>0.42192691029900331</v>
          </cell>
          <cell r="DR23">
            <v>75</v>
          </cell>
          <cell r="DS23">
            <v>303</v>
          </cell>
          <cell r="DT23">
            <v>41</v>
          </cell>
          <cell r="DU23">
            <v>12</v>
          </cell>
          <cell r="DV23">
            <v>14</v>
          </cell>
          <cell r="DW23">
            <v>1.429245283018868</v>
          </cell>
          <cell r="DX23">
            <v>3.6719787516600264</v>
          </cell>
          <cell r="DY23">
            <v>41.980198019801982</v>
          </cell>
          <cell r="DZ23">
            <v>11.653846153846153</v>
          </cell>
          <cell r="EA23">
            <v>1.5769230769230769</v>
          </cell>
          <cell r="EB23">
            <v>0.46153846153846156</v>
          </cell>
          <cell r="EC23">
            <v>0.53</v>
          </cell>
          <cell r="ED23">
            <v>64</v>
          </cell>
          <cell r="EE23">
            <v>290</v>
          </cell>
          <cell r="EF23">
            <v>61</v>
          </cell>
          <cell r="EG23">
            <v>14</v>
          </cell>
          <cell r="EH23">
            <v>12</v>
          </cell>
          <cell r="EI23">
            <v>1.6860465116279071</v>
          </cell>
          <cell r="EJ23">
            <v>3.7530712530712531</v>
          </cell>
          <cell r="EK23">
            <v>35.586206896551722</v>
          </cell>
          <cell r="EL23">
            <v>12.083333333333334</v>
          </cell>
          <cell r="EM23">
            <v>2.5416666666666665</v>
          </cell>
          <cell r="EN23">
            <v>0.58333333333333337</v>
          </cell>
          <cell r="EO23">
            <v>0.59310344827586203</v>
          </cell>
          <cell r="EP23">
            <v>46</v>
          </cell>
          <cell r="EQ23">
            <v>300</v>
          </cell>
          <cell r="ER23">
            <v>48</v>
          </cell>
          <cell r="ES23">
            <v>14</v>
          </cell>
          <cell r="ET23">
            <v>3</v>
          </cell>
          <cell r="EU23">
            <v>1.5957446808510638</v>
          </cell>
          <cell r="EV23">
            <v>3.8921113689095126</v>
          </cell>
          <cell r="EW23">
            <v>37.6</v>
          </cell>
          <cell r="EX23">
            <v>13.043478260869565</v>
          </cell>
          <cell r="EY23">
            <v>2.0869565217391304</v>
          </cell>
          <cell r="EZ23">
            <v>0.60869565217391308</v>
          </cell>
          <cell r="FA23">
            <v>0.48666666666666669</v>
          </cell>
          <cell r="FB23">
            <v>76</v>
          </cell>
          <cell r="FC23">
            <v>3355</v>
          </cell>
          <cell r="FD23">
            <v>862</v>
          </cell>
          <cell r="FE23">
            <v>137</v>
          </cell>
          <cell r="FF23">
            <v>37</v>
          </cell>
          <cell r="FG23">
            <v>1.6405867970660146</v>
          </cell>
          <cell r="FH23">
            <v>3.8921113689095126</v>
          </cell>
          <cell r="FI23">
            <v>36.572280178837552</v>
          </cell>
          <cell r="FJ23">
            <v>11.296296296296296</v>
          </cell>
          <cell r="FK23">
            <v>2.9023569023569022</v>
          </cell>
          <cell r="FL23">
            <v>0.46127946127946129</v>
          </cell>
          <cell r="FM23">
            <v>0.43</v>
          </cell>
          <cell r="FN23">
            <v>533</v>
          </cell>
        </row>
        <row r="24">
          <cell r="A24">
            <v>20</v>
          </cell>
          <cell r="B24" t="str">
            <v>MEDICINA DEL ADOLESCENTE</v>
          </cell>
          <cell r="C24">
            <v>0</v>
          </cell>
          <cell r="D24">
            <v>0</v>
          </cell>
          <cell r="E24">
            <v>37</v>
          </cell>
          <cell r="F24">
            <v>2878</v>
          </cell>
          <cell r="G24">
            <v>1060</v>
          </cell>
          <cell r="M24">
            <v>1972</v>
          </cell>
          <cell r="N24">
            <v>2003</v>
          </cell>
          <cell r="O24">
            <v>886</v>
          </cell>
          <cell r="P24">
            <v>626</v>
          </cell>
          <cell r="Q24">
            <v>141</v>
          </cell>
          <cell r="R24">
            <v>63</v>
          </cell>
          <cell r="S24">
            <v>3.2218181818181817</v>
          </cell>
          <cell r="T24">
            <v>1.415335463258786</v>
          </cell>
          <cell r="U24">
            <v>18.623024830699773</v>
          </cell>
          <cell r="V24">
            <v>34.07692307692308</v>
          </cell>
          <cell r="W24">
            <v>24.076923076923077</v>
          </cell>
          <cell r="X24">
            <v>5.4230769230769234</v>
          </cell>
          <cell r="Y24">
            <v>8.6907449209932278E-2</v>
          </cell>
          <cell r="Z24">
            <v>8</v>
          </cell>
          <cell r="AA24">
            <v>623</v>
          </cell>
          <cell r="AB24">
            <v>352</v>
          </cell>
          <cell r="AC24">
            <v>88</v>
          </cell>
          <cell r="AD24">
            <v>65</v>
          </cell>
          <cell r="AE24">
            <v>3.7757575757575759</v>
          </cell>
          <cell r="AF24">
            <v>1.5429447852760736</v>
          </cell>
          <cell r="AG24">
            <v>15.890850722311395</v>
          </cell>
          <cell r="AH24">
            <v>25.958333333333332</v>
          </cell>
          <cell r="AI24">
            <v>14.666666666666666</v>
          </cell>
          <cell r="AJ24">
            <v>3.6666666666666665</v>
          </cell>
          <cell r="AK24">
            <v>0.1043338683788122</v>
          </cell>
          <cell r="AM24">
            <v>712</v>
          </cell>
          <cell r="AN24">
            <v>395</v>
          </cell>
          <cell r="AO24">
            <v>81</v>
          </cell>
          <cell r="AP24">
            <v>46</v>
          </cell>
          <cell r="AQ24">
            <v>3.2072072072072073</v>
          </cell>
          <cell r="AR24">
            <v>1.6176256372906046</v>
          </cell>
          <cell r="AS24">
            <v>18.707865168539325</v>
          </cell>
          <cell r="AT24">
            <v>27.384615384615383</v>
          </cell>
          <cell r="AU24">
            <v>15.192307692307692</v>
          </cell>
          <cell r="AV24">
            <v>3.1153846153846154</v>
          </cell>
          <cell r="AW24">
            <v>0.15730337078651685</v>
          </cell>
          <cell r="AY24">
            <v>473</v>
          </cell>
          <cell r="AZ24">
            <v>253</v>
          </cell>
          <cell r="BA24">
            <v>58</v>
          </cell>
          <cell r="BB24">
            <v>45</v>
          </cell>
          <cell r="BC24">
            <v>1.72</v>
          </cell>
          <cell r="BD24">
            <v>1.6568265682656826</v>
          </cell>
          <cell r="BE24">
            <v>34.883720930232563</v>
          </cell>
          <cell r="BF24">
            <v>18.192307692307693</v>
          </cell>
          <cell r="BG24">
            <v>9.7307692307692299</v>
          </cell>
          <cell r="BH24">
            <v>2.2307692307692308</v>
          </cell>
          <cell r="BI24">
            <v>0.13</v>
          </cell>
          <cell r="BK24">
            <v>190</v>
          </cell>
          <cell r="BL24">
            <v>107</v>
          </cell>
          <cell r="BM24">
            <v>31</v>
          </cell>
          <cell r="BN24">
            <v>17</v>
          </cell>
          <cell r="BO24">
            <v>2.8787878787878789</v>
          </cell>
          <cell r="BP24">
            <v>1.6641661858049626</v>
          </cell>
          <cell r="BQ24">
            <v>20.842105263157897</v>
          </cell>
          <cell r="BR24">
            <v>15.833333333333334</v>
          </cell>
          <cell r="BS24">
            <v>8.9166666666666661</v>
          </cell>
          <cell r="BT24">
            <v>2.5833333333333335</v>
          </cell>
          <cell r="BU24">
            <v>0.16842105263157894</v>
          </cell>
          <cell r="BW24">
            <v>12</v>
          </cell>
          <cell r="BX24">
            <v>5</v>
          </cell>
          <cell r="BY24">
            <v>2</v>
          </cell>
          <cell r="BZ24">
            <v>2</v>
          </cell>
          <cell r="CA24">
            <v>0.4</v>
          </cell>
          <cell r="CB24">
            <v>1.666283084004603</v>
          </cell>
          <cell r="CC24">
            <v>150</v>
          </cell>
          <cell r="CD24">
            <v>1.2</v>
          </cell>
          <cell r="CE24">
            <v>0.5</v>
          </cell>
          <cell r="CF24">
            <v>0.2</v>
          </cell>
          <cell r="CG24">
            <v>0.33333333333333331</v>
          </cell>
          <cell r="CI24">
            <v>41</v>
          </cell>
          <cell r="CJ24">
            <v>23</v>
          </cell>
          <cell r="CK24">
            <v>1</v>
          </cell>
          <cell r="CL24">
            <v>37</v>
          </cell>
          <cell r="CM24">
            <v>1.3666666666666667</v>
          </cell>
          <cell r="CN24">
            <v>1.667802385008518</v>
          </cell>
          <cell r="CO24">
            <v>43.90243902439024</v>
          </cell>
          <cell r="CP24">
            <v>4.5555555555555554</v>
          </cell>
          <cell r="CQ24">
            <v>2.5555555555555554</v>
          </cell>
          <cell r="CR24">
            <v>0.1111111111111111</v>
          </cell>
          <cell r="CS24">
            <v>0.22</v>
          </cell>
          <cell r="CT24">
            <v>0</v>
          </cell>
          <cell r="CU24">
            <v>65</v>
          </cell>
          <cell r="CV24">
            <v>44</v>
          </cell>
          <cell r="CW24">
            <v>7</v>
          </cell>
          <cell r="CX24">
            <v>32</v>
          </cell>
          <cell r="CY24">
            <v>1.9696969696969697</v>
          </cell>
          <cell r="CZ24">
            <v>1.6631578947368422</v>
          </cell>
          <cell r="DA24">
            <v>30.46153846153846</v>
          </cell>
          <cell r="DB24">
            <v>5.9090909090909092</v>
          </cell>
          <cell r="DC24">
            <v>4</v>
          </cell>
          <cell r="DD24">
            <v>0.63636363636363635</v>
          </cell>
          <cell r="DE24">
            <v>0.28000000000000003</v>
          </cell>
          <cell r="DF24">
            <v>0</v>
          </cell>
          <cell r="DG24">
            <v>128</v>
          </cell>
          <cell r="DH24">
            <v>75</v>
          </cell>
          <cell r="DI24">
            <v>16</v>
          </cell>
          <cell r="DJ24">
            <v>37</v>
          </cell>
          <cell r="DK24">
            <v>1.855072463768116</v>
          </cell>
          <cell r="DL24">
            <v>1.6648936170212767</v>
          </cell>
          <cell r="DM24">
            <v>32.34375</v>
          </cell>
          <cell r="DN24">
            <v>5.5652173913043477</v>
          </cell>
          <cell r="DO24">
            <v>3.2608695652173911</v>
          </cell>
          <cell r="DP24">
            <v>0.69565217391304346</v>
          </cell>
          <cell r="DQ24">
            <v>0.2421875</v>
          </cell>
          <cell r="DS24">
            <v>245</v>
          </cell>
          <cell r="DT24">
            <v>148</v>
          </cell>
          <cell r="DU24">
            <v>37</v>
          </cell>
          <cell r="DV24">
            <v>29</v>
          </cell>
          <cell r="DW24">
            <v>2.5520833333333335</v>
          </cell>
          <cell r="DX24">
            <v>1.6642011834319526</v>
          </cell>
          <cell r="DY24">
            <v>23.510204081632651</v>
          </cell>
          <cell r="DZ24">
            <v>9.8000000000000007</v>
          </cell>
          <cell r="EA24">
            <v>5.92</v>
          </cell>
          <cell r="EB24">
            <v>1.48</v>
          </cell>
          <cell r="EC24">
            <v>0.17</v>
          </cell>
          <cell r="ED24">
            <v>0</v>
          </cell>
          <cell r="EE24">
            <v>276</v>
          </cell>
          <cell r="EF24">
            <v>154</v>
          </cell>
          <cell r="EG24">
            <v>26</v>
          </cell>
          <cell r="EH24">
            <v>29</v>
          </cell>
          <cell r="EI24">
            <v>2.7878787878787881</v>
          </cell>
          <cell r="EJ24">
            <v>1.6732355637030247</v>
          </cell>
          <cell r="EK24">
            <v>21.521739130434781</v>
          </cell>
          <cell r="EL24">
            <v>11.5</v>
          </cell>
          <cell r="EM24">
            <v>6.416666666666667</v>
          </cell>
          <cell r="EN24">
            <v>1.0833333333333333</v>
          </cell>
          <cell r="EO24">
            <v>0.18478260869565216</v>
          </cell>
          <cell r="EQ24">
            <v>324</v>
          </cell>
          <cell r="ER24">
            <v>167</v>
          </cell>
          <cell r="ES24">
            <v>33</v>
          </cell>
          <cell r="ET24">
            <v>12</v>
          </cell>
          <cell r="EU24">
            <v>2.7</v>
          </cell>
          <cell r="EV24">
            <v>1.6922094508301404</v>
          </cell>
          <cell r="EW24">
            <v>22.222222222222221</v>
          </cell>
          <cell r="EX24">
            <v>13.5</v>
          </cell>
          <cell r="EY24">
            <v>6.958333333333333</v>
          </cell>
          <cell r="EZ24">
            <v>1.375</v>
          </cell>
          <cell r="FA24">
            <v>0.13580246913580246</v>
          </cell>
          <cell r="FC24">
            <v>3975</v>
          </cell>
          <cell r="FD24">
            <v>2349</v>
          </cell>
          <cell r="FE24">
            <v>521</v>
          </cell>
          <cell r="FF24">
            <v>414</v>
          </cell>
          <cell r="FG24">
            <v>2.685810810810811</v>
          </cell>
          <cell r="FH24">
            <v>1.6922094508301404</v>
          </cell>
          <cell r="FI24">
            <v>22.339622641509433</v>
          </cell>
          <cell r="FJ24">
            <v>18.574766355140188</v>
          </cell>
          <cell r="FK24">
            <v>10.976635514018692</v>
          </cell>
          <cell r="FL24">
            <v>2.4345794392523366</v>
          </cell>
          <cell r="FM24">
            <v>0.14000000000000001</v>
          </cell>
          <cell r="FN24">
            <v>8</v>
          </cell>
        </row>
        <row r="25">
          <cell r="A25">
            <v>21</v>
          </cell>
          <cell r="B25" t="str">
            <v>TOTAL</v>
          </cell>
          <cell r="C25">
            <v>40409</v>
          </cell>
          <cell r="D25">
            <v>82868</v>
          </cell>
          <cell r="E25">
            <v>52270</v>
          </cell>
          <cell r="F25">
            <v>24420</v>
          </cell>
          <cell r="G25">
            <v>7851</v>
          </cell>
          <cell r="M25">
            <v>111490</v>
          </cell>
          <cell r="N25">
            <v>96329</v>
          </cell>
          <cell r="O25">
            <v>17947</v>
          </cell>
          <cell r="P25">
            <v>10171</v>
          </cell>
          <cell r="Q25">
            <v>2205</v>
          </cell>
          <cell r="R25">
            <v>1232</v>
          </cell>
          <cell r="S25">
            <v>3.2565777535837417</v>
          </cell>
          <cell r="T25">
            <v>1.7645265952217088</v>
          </cell>
          <cell r="U25">
            <v>18.424249178135621</v>
          </cell>
          <cell r="V25">
            <v>690.26923076923072</v>
          </cell>
          <cell r="W25">
            <v>391.19230769230768</v>
          </cell>
          <cell r="X25">
            <v>84.807692307692307</v>
          </cell>
          <cell r="Y25">
            <v>0.19</v>
          </cell>
          <cell r="Z25">
            <v>903</v>
          </cell>
          <cell r="AA25">
            <v>16252</v>
          </cell>
          <cell r="AB25">
            <v>7523</v>
          </cell>
          <cell r="AC25">
            <v>1834</v>
          </cell>
          <cell r="AD25">
            <v>1270</v>
          </cell>
          <cell r="AE25">
            <v>3.4323125659978881</v>
          </cell>
          <cell r="AF25">
            <v>1.9328020798010626</v>
          </cell>
          <cell r="AG25">
            <v>17.480925424563132</v>
          </cell>
          <cell r="AH25">
            <v>677.16666666666663</v>
          </cell>
          <cell r="AI25">
            <v>313.45833333333331</v>
          </cell>
          <cell r="AJ25">
            <v>76.416666666666671</v>
          </cell>
          <cell r="AK25">
            <v>0.22</v>
          </cell>
          <cell r="AL25">
            <v>896</v>
          </cell>
          <cell r="AM25">
            <v>16912</v>
          </cell>
          <cell r="AN25">
            <v>7533</v>
          </cell>
          <cell r="AO25">
            <v>1703</v>
          </cell>
          <cell r="AP25">
            <v>1229</v>
          </cell>
          <cell r="AQ25">
            <v>3.1640785781103835</v>
          </cell>
          <cell r="AR25">
            <v>2.0260435247948627</v>
          </cell>
          <cell r="AS25">
            <v>18.962866603595081</v>
          </cell>
          <cell r="AT25">
            <v>650.46153846153845</v>
          </cell>
          <cell r="AU25">
            <v>289.73076923076923</v>
          </cell>
          <cell r="AV25">
            <v>65.5</v>
          </cell>
          <cell r="AW25">
            <v>0.22</v>
          </cell>
          <cell r="AX25">
            <v>916</v>
          </cell>
          <cell r="AY25">
            <v>15673</v>
          </cell>
          <cell r="AZ25">
            <v>6731</v>
          </cell>
          <cell r="BA25">
            <v>1733</v>
          </cell>
          <cell r="BB25">
            <v>1409</v>
          </cell>
          <cell r="BC25">
            <v>3.0221750867720787</v>
          </cell>
          <cell r="BD25">
            <v>2.0897427874084737</v>
          </cell>
          <cell r="BE25">
            <v>19.853250813500928</v>
          </cell>
          <cell r="BF25">
            <v>602.80769230769226</v>
          </cell>
          <cell r="BG25">
            <v>258.88461538461536</v>
          </cell>
          <cell r="BH25">
            <v>66.65384615384616</v>
          </cell>
          <cell r="BI25">
            <v>0.22</v>
          </cell>
          <cell r="BJ25">
            <v>787</v>
          </cell>
          <cell r="BK25">
            <v>9141</v>
          </cell>
          <cell r="BL25">
            <v>3278</v>
          </cell>
          <cell r="BM25">
            <v>817</v>
          </cell>
          <cell r="BN25">
            <v>1006</v>
          </cell>
          <cell r="BO25">
            <v>2.2620638455827766</v>
          </cell>
          <cell r="BP25">
            <v>2.1547564990350776</v>
          </cell>
          <cell r="BQ25">
            <v>26.524450278962917</v>
          </cell>
          <cell r="BR25">
            <v>365.64</v>
          </cell>
          <cell r="BS25">
            <v>131.12</v>
          </cell>
          <cell r="BT25">
            <v>32.68</v>
          </cell>
          <cell r="BU25">
            <v>0.28999999999999998</v>
          </cell>
          <cell r="BV25">
            <v>475</v>
          </cell>
          <cell r="BW25">
            <v>7446</v>
          </cell>
          <cell r="BX25">
            <v>2388</v>
          </cell>
          <cell r="BY25">
            <v>650</v>
          </cell>
          <cell r="BZ25">
            <v>695</v>
          </cell>
          <cell r="CA25">
            <v>1.6554024010671409</v>
          </cell>
          <cell r="CB25">
            <v>2.2158994258983626</v>
          </cell>
          <cell r="CC25">
            <v>36.244963738920227</v>
          </cell>
          <cell r="CD25">
            <v>297.83999999999997</v>
          </cell>
          <cell r="CE25">
            <v>95.52</v>
          </cell>
          <cell r="CF25">
            <v>26</v>
          </cell>
          <cell r="CG25">
            <v>0.3</v>
          </cell>
          <cell r="CH25">
            <v>476</v>
          </cell>
          <cell r="CI25">
            <v>9301</v>
          </cell>
          <cell r="CJ25">
            <v>3105</v>
          </cell>
          <cell r="CK25">
            <v>971</v>
          </cell>
          <cell r="CL25">
            <v>1203</v>
          </cell>
          <cell r="CM25">
            <v>2.3258314578644663</v>
          </cell>
          <cell r="CN25">
            <v>2.2899743690851735</v>
          </cell>
          <cell r="CO25">
            <v>25.797226104719925</v>
          </cell>
          <cell r="CP25">
            <v>372.04</v>
          </cell>
          <cell r="CQ25">
            <v>124.2</v>
          </cell>
          <cell r="CR25">
            <v>38.840000000000003</v>
          </cell>
          <cell r="CS25">
            <v>0.27</v>
          </cell>
          <cell r="CT25">
            <v>426</v>
          </cell>
          <cell r="CU25">
            <v>10039</v>
          </cell>
          <cell r="CV25">
            <v>3871</v>
          </cell>
          <cell r="CW25">
            <v>1127</v>
          </cell>
          <cell r="CX25">
            <v>926</v>
          </cell>
          <cell r="CY25">
            <v>2.566862694962925</v>
          </cell>
          <cell r="CZ25">
            <v>2.3163993070398452</v>
          </cell>
          <cell r="DA25">
            <v>23.374838131287976</v>
          </cell>
          <cell r="DB25">
            <v>401.56</v>
          </cell>
          <cell r="DC25">
            <v>154.84</v>
          </cell>
          <cell r="DD25">
            <v>45.08</v>
          </cell>
          <cell r="DE25">
            <v>0.26</v>
          </cell>
          <cell r="DF25">
            <v>494</v>
          </cell>
          <cell r="DG25">
            <v>11588</v>
          </cell>
          <cell r="DH25">
            <v>4134</v>
          </cell>
          <cell r="DI25">
            <v>1218</v>
          </cell>
          <cell r="DJ25">
            <v>1110</v>
          </cell>
          <cell r="DK25">
            <v>2.7557669441141499</v>
          </cell>
          <cell r="DL25">
            <v>2.357814783557358</v>
          </cell>
          <cell r="DM25">
            <v>21.772523299965481</v>
          </cell>
          <cell r="DN25">
            <v>445.69230769230768</v>
          </cell>
          <cell r="DO25">
            <v>159</v>
          </cell>
          <cell r="DP25">
            <v>46.846153846153847</v>
          </cell>
          <cell r="DQ25">
            <v>0.26</v>
          </cell>
          <cell r="DR25">
            <v>573</v>
          </cell>
          <cell r="DS25">
            <v>15373</v>
          </cell>
          <cell r="DT25">
            <v>5733</v>
          </cell>
          <cell r="DU25">
            <v>1374</v>
          </cell>
          <cell r="DV25">
            <v>1343</v>
          </cell>
          <cell r="DW25">
            <v>3.0031256104707951</v>
          </cell>
          <cell r="DX25">
            <v>2.39197996833229</v>
          </cell>
          <cell r="DY25">
            <v>19.979184284134519</v>
          </cell>
          <cell r="DZ25">
            <v>591.26923076923072</v>
          </cell>
          <cell r="EA25">
            <v>220.5</v>
          </cell>
          <cell r="EB25">
            <v>52.846153846153847</v>
          </cell>
          <cell r="EC25">
            <v>0.25</v>
          </cell>
          <cell r="ED25">
            <v>705</v>
          </cell>
          <cell r="EE25">
            <v>15632</v>
          </cell>
          <cell r="EF25">
            <v>5585</v>
          </cell>
          <cell r="EG25">
            <v>1685</v>
          </cell>
          <cell r="EH25">
            <v>1362</v>
          </cell>
          <cell r="EI25">
            <v>2.9992325402916347</v>
          </cell>
          <cell r="EJ25">
            <v>2.4299237049032536</v>
          </cell>
          <cell r="EK25">
            <v>20.005117707267146</v>
          </cell>
          <cell r="EL25">
            <v>651.33333333333337</v>
          </cell>
          <cell r="EM25">
            <v>232.70833333333334</v>
          </cell>
          <cell r="EN25">
            <v>70.208333333333329</v>
          </cell>
          <cell r="EO25">
            <v>0.26</v>
          </cell>
          <cell r="EP25">
            <v>812</v>
          </cell>
          <cell r="EQ25">
            <v>14163</v>
          </cell>
          <cell r="ER25">
            <v>4970</v>
          </cell>
          <cell r="ES25">
            <v>1419</v>
          </cell>
          <cell r="ET25">
            <v>960</v>
          </cell>
          <cell r="EU25">
            <v>3.0204734484964813</v>
          </cell>
          <cell r="EV25">
            <v>2.4620851254065887</v>
          </cell>
          <cell r="EW25">
            <v>19.864435500953189</v>
          </cell>
          <cell r="EX25">
            <v>566.52</v>
          </cell>
          <cell r="EY25">
            <v>198.8</v>
          </cell>
          <cell r="EZ25">
            <v>56.76</v>
          </cell>
          <cell r="FA25">
            <v>0.26</v>
          </cell>
          <cell r="FB25">
            <v>796</v>
          </cell>
          <cell r="FC25">
            <v>159467</v>
          </cell>
          <cell r="FD25">
            <v>65022</v>
          </cell>
          <cell r="FE25">
            <v>16772</v>
          </cell>
          <cell r="FF25">
            <v>13745</v>
          </cell>
          <cell r="FG25">
            <v>2.8212762946057359</v>
          </cell>
          <cell r="FH25">
            <v>2.4620851254065887</v>
          </cell>
          <cell r="FI25">
            <v>21.26697059579725</v>
          </cell>
          <cell r="FJ25">
            <v>553.8971865230983</v>
          </cell>
          <cell r="FK25">
            <v>225.84925321292118</v>
          </cell>
          <cell r="FL25">
            <v>58.256339006599518</v>
          </cell>
          <cell r="FM25">
            <v>0.24</v>
          </cell>
          <cell r="FN25">
            <v>8259</v>
          </cell>
        </row>
      </sheetData>
      <sheetData sheetId="2">
        <row r="5">
          <cell r="A5">
            <v>1</v>
          </cell>
          <cell r="B5" t="str">
            <v>CIRUGIA GENERAL</v>
          </cell>
          <cell r="C5">
            <v>1135</v>
          </cell>
          <cell r="D5">
            <v>2407</v>
          </cell>
          <cell r="E5">
            <v>1574</v>
          </cell>
          <cell r="F5">
            <v>1046</v>
          </cell>
          <cell r="G5">
            <v>355</v>
          </cell>
          <cell r="M5">
            <v>3557</v>
          </cell>
          <cell r="N5">
            <v>2960</v>
          </cell>
          <cell r="O5">
            <v>912</v>
          </cell>
          <cell r="P5">
            <v>460</v>
          </cell>
          <cell r="Q5">
            <v>118</v>
          </cell>
          <cell r="R5">
            <v>45</v>
          </cell>
          <cell r="S5">
            <v>4.28169014084507</v>
          </cell>
          <cell r="T5">
            <v>1.982608695652174</v>
          </cell>
          <cell r="U5">
            <v>14.013157894736842</v>
          </cell>
          <cell r="V5">
            <v>35.07692307692308</v>
          </cell>
          <cell r="W5">
            <v>17.692307692307693</v>
          </cell>
          <cell r="X5">
            <v>4.5384615384615383</v>
          </cell>
          <cell r="Y5">
            <v>0.33004385964912281</v>
          </cell>
          <cell r="Z5">
            <v>127</v>
          </cell>
          <cell r="AA5">
            <v>769</v>
          </cell>
          <cell r="AB5">
            <v>305</v>
          </cell>
          <cell r="AC5">
            <v>91</v>
          </cell>
          <cell r="AE5">
            <v>4.8364779874213832</v>
          </cell>
          <cell r="AF5">
            <v>2.1973856209150329</v>
          </cell>
          <cell r="AG5">
            <v>12.405721716514956</v>
          </cell>
          <cell r="AH5">
            <v>33.434782608695649</v>
          </cell>
          <cell r="AI5">
            <v>13.260869565217391</v>
          </cell>
          <cell r="AJ5">
            <v>3.9565217391304346</v>
          </cell>
          <cell r="AK5">
            <v>0.43823146944083224</v>
          </cell>
          <cell r="AL5">
            <v>54</v>
          </cell>
          <cell r="AM5">
            <v>813</v>
          </cell>
          <cell r="AN5">
            <v>260</v>
          </cell>
          <cell r="AO5">
            <v>79</v>
          </cell>
          <cell r="AP5">
            <v>11</v>
          </cell>
          <cell r="AQ5">
            <v>4.370967741935484</v>
          </cell>
          <cell r="AR5">
            <v>2.433170731707317</v>
          </cell>
          <cell r="AS5">
            <v>13.726937269372694</v>
          </cell>
          <cell r="AT5">
            <v>31.26923076923077</v>
          </cell>
          <cell r="AU5">
            <v>10</v>
          </cell>
          <cell r="AV5">
            <v>3.0384615384615383</v>
          </cell>
          <cell r="AW5">
            <v>0.43173431734317341</v>
          </cell>
          <cell r="AX5">
            <v>92</v>
          </cell>
          <cell r="AY5">
            <v>587</v>
          </cell>
          <cell r="AZ5">
            <v>166</v>
          </cell>
          <cell r="BA5">
            <v>42</v>
          </cell>
          <cell r="BB5">
            <v>5</v>
          </cell>
          <cell r="BC5">
            <v>2.3019607843137253</v>
          </cell>
          <cell r="BD5">
            <v>2.5869017632241813</v>
          </cell>
          <cell r="BE5">
            <v>26.06473594548552</v>
          </cell>
          <cell r="BF5">
            <v>22.576923076923077</v>
          </cell>
          <cell r="BG5">
            <v>6.384615384615385</v>
          </cell>
          <cell r="BH5">
            <v>1.6153846153846154</v>
          </cell>
          <cell r="BI5">
            <v>0.47870528109028959</v>
          </cell>
          <cell r="BJ5">
            <v>5</v>
          </cell>
          <cell r="BK5">
            <v>317</v>
          </cell>
          <cell r="BL5">
            <v>93</v>
          </cell>
          <cell r="BM5">
            <v>21</v>
          </cell>
          <cell r="BO5">
            <v>2.1133333333333333</v>
          </cell>
          <cell r="BP5">
            <v>2.6464174454828662</v>
          </cell>
          <cell r="BQ5">
            <v>28.391167192429023</v>
          </cell>
          <cell r="BR5">
            <v>12.68</v>
          </cell>
          <cell r="BS5">
            <v>3.72</v>
          </cell>
          <cell r="BT5">
            <v>0.84</v>
          </cell>
          <cell r="BU5">
            <v>0.45425867507886436</v>
          </cell>
          <cell r="BV5">
            <v>26</v>
          </cell>
          <cell r="BW5">
            <v>253</v>
          </cell>
          <cell r="BX5">
            <v>128</v>
          </cell>
          <cell r="BY5">
            <v>38</v>
          </cell>
          <cell r="BZ5">
            <v>3</v>
          </cell>
          <cell r="CA5">
            <v>1.8333333333333333</v>
          </cell>
          <cell r="CB5">
            <v>2.5856940509915014</v>
          </cell>
          <cell r="CC5">
            <v>32.727272727272727</v>
          </cell>
          <cell r="CD5">
            <v>10.541666666666666</v>
          </cell>
          <cell r="CE5">
            <v>5.333333333333333</v>
          </cell>
          <cell r="CF5">
            <v>1.5833333333333333</v>
          </cell>
          <cell r="CG5">
            <v>0.38339920948616601</v>
          </cell>
          <cell r="CH5">
            <v>8</v>
          </cell>
          <cell r="CI5">
            <v>322</v>
          </cell>
          <cell r="CJ5">
            <v>133</v>
          </cell>
          <cell r="CK5">
            <v>35</v>
          </cell>
          <cell r="CM5">
            <v>2.3851851851851853</v>
          </cell>
          <cell r="CN5">
            <v>2.5715210355987055</v>
          </cell>
          <cell r="CO5">
            <v>25.155279503105589</v>
          </cell>
          <cell r="CP5">
            <v>12.88</v>
          </cell>
          <cell r="CQ5">
            <v>5.32</v>
          </cell>
          <cell r="CR5">
            <v>1.4</v>
          </cell>
          <cell r="CS5">
            <v>0.38</v>
          </cell>
          <cell r="CT5">
            <v>8</v>
          </cell>
          <cell r="CU5">
            <v>449</v>
          </cell>
          <cell r="CV5">
            <v>180</v>
          </cell>
          <cell r="CW5">
            <v>45</v>
          </cell>
          <cell r="CX5">
            <v>20</v>
          </cell>
          <cell r="CY5">
            <v>3.1180555555555554</v>
          </cell>
          <cell r="CZ5">
            <v>2.5634782608695654</v>
          </cell>
          <cell r="DA5">
            <v>19.242761692650337</v>
          </cell>
          <cell r="DB5">
            <v>17.96</v>
          </cell>
          <cell r="DC5">
            <v>7.2</v>
          </cell>
          <cell r="DD5">
            <v>1.8</v>
          </cell>
          <cell r="DE5">
            <v>0.27</v>
          </cell>
          <cell r="DF5">
            <v>66</v>
          </cell>
          <cell r="DG5">
            <v>441</v>
          </cell>
          <cell r="DH5">
            <v>174</v>
          </cell>
          <cell r="DI5">
            <v>51</v>
          </cell>
          <cell r="DJ5">
            <v>22</v>
          </cell>
          <cell r="DK5">
            <v>3</v>
          </cell>
          <cell r="DL5">
            <v>2.5608214849921009</v>
          </cell>
          <cell r="DM5">
            <v>20</v>
          </cell>
          <cell r="DN5">
            <v>16.96153846153846</v>
          </cell>
          <cell r="DO5">
            <v>6.6923076923076925</v>
          </cell>
          <cell r="DP5">
            <v>1.9615384615384615</v>
          </cell>
          <cell r="DQ5">
            <v>0.38095238095238093</v>
          </cell>
          <cell r="DR5">
            <v>13</v>
          </cell>
          <cell r="DS5">
            <v>575</v>
          </cell>
          <cell r="DT5">
            <v>216</v>
          </cell>
          <cell r="DU5">
            <v>48</v>
          </cell>
          <cell r="DV5">
            <v>32</v>
          </cell>
          <cell r="DW5">
            <v>3.4226190476190474</v>
          </cell>
          <cell r="DX5">
            <v>2.5711583924349881</v>
          </cell>
          <cell r="DY5">
            <v>17.530434782608697</v>
          </cell>
          <cell r="DZ5">
            <v>22.115384615384617</v>
          </cell>
          <cell r="EA5">
            <v>8.3076923076923084</v>
          </cell>
          <cell r="EB5">
            <v>1.8461538461538463</v>
          </cell>
          <cell r="EC5">
            <v>0.32173913043478258</v>
          </cell>
          <cell r="ED5">
            <v>9</v>
          </cell>
          <cell r="EE5">
            <v>563</v>
          </cell>
          <cell r="EF5">
            <v>201</v>
          </cell>
          <cell r="EG5">
            <v>60</v>
          </cell>
          <cell r="EH5">
            <v>22</v>
          </cell>
          <cell r="EI5">
            <v>3.540880503144654</v>
          </cell>
          <cell r="EJ5">
            <v>2.5911053540587221</v>
          </cell>
          <cell r="EK5">
            <v>16.944937833037301</v>
          </cell>
          <cell r="EL5">
            <v>23.458333333333332</v>
          </cell>
          <cell r="EM5">
            <v>8.375</v>
          </cell>
          <cell r="EN5">
            <v>2.5</v>
          </cell>
          <cell r="EO5">
            <v>0.33747779751332146</v>
          </cell>
          <cell r="EP5">
            <v>6</v>
          </cell>
          <cell r="EQ5">
            <v>516</v>
          </cell>
          <cell r="ER5">
            <v>180</v>
          </cell>
          <cell r="ES5">
            <v>46</v>
          </cell>
          <cell r="ET5">
            <v>6</v>
          </cell>
          <cell r="EU5">
            <v>3.3725490196078431</v>
          </cell>
          <cell r="EV5">
            <v>2.6109775641025643</v>
          </cell>
          <cell r="EW5">
            <v>17.790697674418606</v>
          </cell>
          <cell r="EX5">
            <v>21.5</v>
          </cell>
          <cell r="EY5">
            <v>7.5</v>
          </cell>
          <cell r="EZ5">
            <v>1.9166666666666667</v>
          </cell>
          <cell r="FA5">
            <v>0.46511627906976744</v>
          </cell>
          <cell r="FC5">
            <v>6517</v>
          </cell>
          <cell r="FD5">
            <v>2496</v>
          </cell>
          <cell r="FE5">
            <v>674</v>
          </cell>
          <cell r="FF5">
            <v>166</v>
          </cell>
          <cell r="FG5">
            <v>3.2471350274040858</v>
          </cell>
          <cell r="FH5">
            <v>2.6109775641025643</v>
          </cell>
          <cell r="FI5">
            <v>18.477827221114008</v>
          </cell>
          <cell r="FJ5">
            <v>21.723333333333333</v>
          </cell>
          <cell r="FK5">
            <v>8.32</v>
          </cell>
          <cell r="FL5">
            <v>2.2466666666666666</v>
          </cell>
          <cell r="FM5">
            <v>0.38974988491637258</v>
          </cell>
          <cell r="FN5">
            <v>414</v>
          </cell>
        </row>
        <row r="6">
          <cell r="A6">
            <v>2</v>
          </cell>
          <cell r="B6" t="str">
            <v>UROLOGIA</v>
          </cell>
          <cell r="C6">
            <v>714</v>
          </cell>
          <cell r="D6">
            <v>3601</v>
          </cell>
          <cell r="E6">
            <v>2606</v>
          </cell>
          <cell r="F6">
            <v>1261</v>
          </cell>
          <cell r="G6">
            <v>283</v>
          </cell>
          <cell r="M6">
            <v>6689</v>
          </cell>
          <cell r="N6">
            <v>1777</v>
          </cell>
          <cell r="O6">
            <v>1388</v>
          </cell>
          <cell r="P6">
            <v>785</v>
          </cell>
          <cell r="Q6">
            <v>228</v>
          </cell>
          <cell r="S6">
            <v>3.5408163265306123</v>
          </cell>
          <cell r="T6">
            <v>1.7681528662420383</v>
          </cell>
          <cell r="U6">
            <v>16.945244956772335</v>
          </cell>
          <cell r="V6">
            <v>53.384615384615387</v>
          </cell>
          <cell r="W6">
            <v>30.192307692307693</v>
          </cell>
          <cell r="X6">
            <v>8.7692307692307701</v>
          </cell>
          <cell r="Y6">
            <v>0.31268011527377521</v>
          </cell>
          <cell r="Z6">
            <v>16</v>
          </cell>
          <cell r="AA6">
            <v>1376</v>
          </cell>
          <cell r="AB6">
            <v>723</v>
          </cell>
          <cell r="AC6">
            <v>196</v>
          </cell>
          <cell r="AE6">
            <v>4.2469135802469138</v>
          </cell>
          <cell r="AF6">
            <v>1.8328912466843501</v>
          </cell>
          <cell r="AG6">
            <v>14.127906976744185</v>
          </cell>
          <cell r="AH6">
            <v>62.545454545454547</v>
          </cell>
          <cell r="AI6">
            <v>32.863636363636367</v>
          </cell>
          <cell r="AJ6">
            <v>8.9090909090909083</v>
          </cell>
          <cell r="AK6">
            <v>0.35610465116279072</v>
          </cell>
          <cell r="AL6">
            <v>16</v>
          </cell>
          <cell r="AM6">
            <v>1269</v>
          </cell>
          <cell r="AN6">
            <v>598</v>
          </cell>
          <cell r="AO6">
            <v>137</v>
          </cell>
          <cell r="AQ6">
            <v>3.375</v>
          </cell>
          <cell r="AR6">
            <v>1.9150047483380817</v>
          </cell>
          <cell r="AS6">
            <v>17.777777777777779</v>
          </cell>
          <cell r="AT6">
            <v>48.807692307692307</v>
          </cell>
          <cell r="AU6">
            <v>23</v>
          </cell>
          <cell r="AV6">
            <v>5.2692307692307692</v>
          </cell>
          <cell r="AW6">
            <v>0.40740740740740738</v>
          </cell>
          <cell r="AX6">
            <v>11</v>
          </cell>
          <cell r="AY6">
            <v>1137</v>
          </cell>
          <cell r="AZ6">
            <v>524</v>
          </cell>
          <cell r="BA6">
            <v>127</v>
          </cell>
          <cell r="BC6">
            <v>2.3936842105263159</v>
          </cell>
          <cell r="BD6">
            <v>1.9657794676806084</v>
          </cell>
          <cell r="BE6">
            <v>25.065963060686016</v>
          </cell>
          <cell r="BF6">
            <v>43.730769230769234</v>
          </cell>
          <cell r="BG6">
            <v>20.153846153846153</v>
          </cell>
          <cell r="BH6">
            <v>4.884615384615385</v>
          </cell>
          <cell r="BI6">
            <v>0.40721196130167109</v>
          </cell>
          <cell r="BJ6">
            <v>22</v>
          </cell>
          <cell r="BK6">
            <v>466</v>
          </cell>
          <cell r="BL6">
            <v>190</v>
          </cell>
          <cell r="BM6">
            <v>49</v>
          </cell>
          <cell r="BO6">
            <v>2.7093023255813953</v>
          </cell>
          <cell r="BP6">
            <v>1.9985815602836881</v>
          </cell>
          <cell r="BQ6">
            <v>22.145922746781117</v>
          </cell>
          <cell r="BR6">
            <v>23.3</v>
          </cell>
          <cell r="BS6">
            <v>9.5</v>
          </cell>
          <cell r="BT6">
            <v>2.4500000000000002</v>
          </cell>
          <cell r="BU6">
            <v>0.73605150214592274</v>
          </cell>
          <cell r="BV6">
            <v>12</v>
          </cell>
          <cell r="BW6">
            <v>14</v>
          </cell>
          <cell r="BX6">
            <v>5</v>
          </cell>
          <cell r="BY6">
            <v>1</v>
          </cell>
          <cell r="CA6">
            <v>0.25</v>
          </cell>
          <cell r="CB6">
            <v>2</v>
          </cell>
          <cell r="CC6">
            <v>240</v>
          </cell>
          <cell r="CD6">
            <v>1.1666666666666667</v>
          </cell>
          <cell r="CE6">
            <v>0.41666666666666669</v>
          </cell>
          <cell r="CF6">
            <v>8.3333333333333329E-2</v>
          </cell>
          <cell r="CG6">
            <v>1</v>
          </cell>
          <cell r="CH6">
            <v>4</v>
          </cell>
          <cell r="CI6">
            <v>31</v>
          </cell>
          <cell r="CJ6">
            <v>11</v>
          </cell>
          <cell r="CK6">
            <v>5</v>
          </cell>
          <cell r="CM6">
            <v>0.40789473684210525</v>
          </cell>
          <cell r="CN6">
            <v>2.003173483779972</v>
          </cell>
          <cell r="CO6">
            <v>147.09677419354838</v>
          </cell>
          <cell r="CP6">
            <v>1.9375</v>
          </cell>
          <cell r="CQ6">
            <v>0.6875</v>
          </cell>
          <cell r="CR6">
            <v>0.3125</v>
          </cell>
          <cell r="CS6">
            <v>0</v>
          </cell>
          <cell r="CT6">
            <v>2</v>
          </cell>
          <cell r="CU6">
            <v>46</v>
          </cell>
          <cell r="CV6">
            <v>11</v>
          </cell>
          <cell r="CW6">
            <v>4</v>
          </cell>
          <cell r="CY6">
            <v>0.34848484848484851</v>
          </cell>
          <cell r="CZ6">
            <v>2.01159114857745</v>
          </cell>
          <cell r="DA6">
            <v>172.17391304347825</v>
          </cell>
          <cell r="DB6">
            <v>2</v>
          </cell>
          <cell r="DC6">
            <v>0.47826086956521741</v>
          </cell>
          <cell r="DD6">
            <v>0.17391304347826086</v>
          </cell>
          <cell r="DE6">
            <v>1</v>
          </cell>
          <cell r="DF6">
            <v>3</v>
          </cell>
          <cell r="DG6">
            <v>55</v>
          </cell>
          <cell r="DH6">
            <v>20</v>
          </cell>
          <cell r="DI6">
            <v>7</v>
          </cell>
          <cell r="DK6">
            <v>0.5092592592592593</v>
          </cell>
          <cell r="DL6">
            <v>2.0167422392745031</v>
          </cell>
          <cell r="DM6">
            <v>117.81818181818181</v>
          </cell>
          <cell r="DN6">
            <v>2.5</v>
          </cell>
          <cell r="DO6">
            <v>0.90909090909090906</v>
          </cell>
          <cell r="DP6">
            <v>0.31818181818181818</v>
          </cell>
          <cell r="DQ6">
            <v>1</v>
          </cell>
          <cell r="DR6">
            <v>2</v>
          </cell>
          <cell r="DS6">
            <v>774</v>
          </cell>
          <cell r="DT6">
            <v>342</v>
          </cell>
          <cell r="DU6">
            <v>110</v>
          </cell>
          <cell r="DW6">
            <v>3.0234375</v>
          </cell>
          <cell r="DX6">
            <v>2.0430040511062635</v>
          </cell>
          <cell r="DY6">
            <v>19.844961240310077</v>
          </cell>
          <cell r="DZ6">
            <v>32.25</v>
          </cell>
          <cell r="EA6">
            <v>14.25</v>
          </cell>
          <cell r="EB6">
            <v>4.583333333333333</v>
          </cell>
          <cell r="EC6">
            <v>0.36434108527131781</v>
          </cell>
          <cell r="ED6">
            <v>18</v>
          </cell>
          <cell r="EE6">
            <v>993</v>
          </cell>
          <cell r="EF6">
            <v>370</v>
          </cell>
          <cell r="EG6">
            <v>117</v>
          </cell>
          <cell r="EI6">
            <v>3.2664473684210527</v>
          </cell>
          <cell r="EJ6">
            <v>2.1092483934059794</v>
          </cell>
          <cell r="EK6">
            <v>18.368580060422961</v>
          </cell>
          <cell r="EL6">
            <v>41.375</v>
          </cell>
          <cell r="EM6">
            <v>15.416666666666666</v>
          </cell>
          <cell r="EN6">
            <v>4.875</v>
          </cell>
          <cell r="EO6">
            <v>0.28902316213494461</v>
          </cell>
          <cell r="EP6">
            <v>20</v>
          </cell>
          <cell r="EQ6">
            <v>917</v>
          </cell>
          <cell r="ER6">
            <v>330</v>
          </cell>
          <cell r="ES6">
            <v>107</v>
          </cell>
          <cell r="EU6">
            <v>3.9525862068965516</v>
          </cell>
          <cell r="EV6">
            <v>2.165771297006907</v>
          </cell>
          <cell r="EW6">
            <v>15.179934569247548</v>
          </cell>
          <cell r="EX6">
            <v>38.208333333333336</v>
          </cell>
          <cell r="EY6">
            <v>13.75</v>
          </cell>
          <cell r="EZ6">
            <v>4.458333333333333</v>
          </cell>
          <cell r="FA6">
            <v>0.44165757906215919</v>
          </cell>
          <cell r="FB6">
            <v>15</v>
          </cell>
          <cell r="FC6">
            <v>8466</v>
          </cell>
          <cell r="FD6">
            <v>3909</v>
          </cell>
          <cell r="FE6">
            <v>1088</v>
          </cell>
          <cell r="FG6">
            <v>2.9162934894936274</v>
          </cell>
          <cell r="FH6">
            <v>2.165771297006907</v>
          </cell>
          <cell r="FI6">
            <v>20.574060949681076</v>
          </cell>
          <cell r="FJ6">
            <v>31.947169811320755</v>
          </cell>
          <cell r="FK6">
            <v>14.750943396226415</v>
          </cell>
          <cell r="FL6">
            <v>4.1056603773584905</v>
          </cell>
          <cell r="FM6">
            <v>0.45653201039451924</v>
          </cell>
          <cell r="FN6">
            <v>141</v>
          </cell>
        </row>
        <row r="7">
          <cell r="A7">
            <v>3</v>
          </cell>
          <cell r="B7" t="str">
            <v>OFTALMOLOGIA</v>
          </cell>
          <cell r="C7">
            <v>2908</v>
          </cell>
          <cell r="D7">
            <v>7451</v>
          </cell>
          <cell r="E7">
            <v>9838</v>
          </cell>
          <cell r="F7">
            <v>4818</v>
          </cell>
          <cell r="G7">
            <v>1420</v>
          </cell>
          <cell r="M7">
            <v>13473</v>
          </cell>
          <cell r="N7">
            <v>12966</v>
          </cell>
          <cell r="O7">
            <v>4330</v>
          </cell>
          <cell r="P7">
            <v>2293</v>
          </cell>
          <cell r="Q7">
            <v>408</v>
          </cell>
          <cell r="S7">
            <v>8.5912698412698418</v>
          </cell>
          <cell r="T7">
            <v>1.8883558656781509</v>
          </cell>
          <cell r="U7">
            <v>6.9838337182448038</v>
          </cell>
          <cell r="V7">
            <v>154.64285714285714</v>
          </cell>
          <cell r="W7">
            <v>81.892857142857139</v>
          </cell>
          <cell r="X7">
            <v>14.571428571428571</v>
          </cell>
          <cell r="Y7">
            <v>9.2147806004618943E-2</v>
          </cell>
          <cell r="Z7">
            <v>1830</v>
          </cell>
          <cell r="AA7">
            <v>4350</v>
          </cell>
          <cell r="AB7">
            <v>1931</v>
          </cell>
          <cell r="AC7">
            <v>342</v>
          </cell>
          <cell r="AE7">
            <v>9.0062111801242235</v>
          </cell>
          <cell r="AF7">
            <v>2.0549242424242422</v>
          </cell>
          <cell r="AG7">
            <v>6.6620689655172409</v>
          </cell>
          <cell r="AH7">
            <v>181.25</v>
          </cell>
          <cell r="AI7">
            <v>80.458333333333329</v>
          </cell>
          <cell r="AJ7">
            <v>14.25</v>
          </cell>
          <cell r="AK7">
            <v>9.2413793103448272E-2</v>
          </cell>
          <cell r="AL7">
            <v>1874</v>
          </cell>
          <cell r="AM7">
            <v>3764</v>
          </cell>
          <cell r="AN7">
            <v>1474</v>
          </cell>
          <cell r="AO7">
            <v>311</v>
          </cell>
          <cell r="AQ7">
            <v>7.1695238095238096</v>
          </cell>
          <cell r="AR7">
            <v>2.1839241839241841</v>
          </cell>
          <cell r="AS7">
            <v>8.3687566418703518</v>
          </cell>
          <cell r="AT7">
            <v>144.76923076923077</v>
          </cell>
          <cell r="AU7">
            <v>56.692307692307693</v>
          </cell>
          <cell r="AV7">
            <v>11.961538461538462</v>
          </cell>
          <cell r="AW7">
            <v>0.10786397449521785</v>
          </cell>
          <cell r="AX7">
            <v>1616</v>
          </cell>
          <cell r="AY7">
            <v>2847</v>
          </cell>
          <cell r="AZ7">
            <v>1159</v>
          </cell>
          <cell r="BA7">
            <v>288</v>
          </cell>
          <cell r="BC7">
            <v>4.0964028776978418</v>
          </cell>
          <cell r="BD7">
            <v>2.2299839579991252</v>
          </cell>
          <cell r="BE7">
            <v>14.64699683877766</v>
          </cell>
          <cell r="BF7">
            <v>135.57142857142858</v>
          </cell>
          <cell r="BG7">
            <v>55.19047619047619</v>
          </cell>
          <cell r="BH7">
            <v>13.714285714285714</v>
          </cell>
          <cell r="BI7">
            <v>0.13839128907622059</v>
          </cell>
          <cell r="BJ7">
            <v>1162</v>
          </cell>
          <cell r="BK7">
            <v>1223</v>
          </cell>
          <cell r="BL7">
            <v>476</v>
          </cell>
          <cell r="BM7">
            <v>109</v>
          </cell>
          <cell r="BO7">
            <v>2.9119047619047618</v>
          </cell>
          <cell r="BP7">
            <v>2.2520114550661394</v>
          </cell>
          <cell r="BQ7">
            <v>20.605069501226492</v>
          </cell>
          <cell r="BR7">
            <v>48.92</v>
          </cell>
          <cell r="BS7">
            <v>19.04</v>
          </cell>
          <cell r="BT7">
            <v>4.3600000000000003</v>
          </cell>
          <cell r="BU7">
            <v>0.19051512673753065</v>
          </cell>
          <cell r="BV7">
            <v>438</v>
          </cell>
          <cell r="BW7">
            <v>594</v>
          </cell>
          <cell r="BX7">
            <v>263</v>
          </cell>
          <cell r="BY7">
            <v>115</v>
          </cell>
          <cell r="CA7">
            <v>1.4452554744525548</v>
          </cell>
          <cell r="CB7">
            <v>2.2522380200105316</v>
          </cell>
          <cell r="CC7">
            <v>41.515151515151516</v>
          </cell>
          <cell r="CD7">
            <v>24.75</v>
          </cell>
          <cell r="CE7">
            <v>10.958333333333334</v>
          </cell>
          <cell r="CF7">
            <v>4.791666666666667</v>
          </cell>
          <cell r="CG7">
            <v>0.19360269360269361</v>
          </cell>
          <cell r="CH7">
            <v>76</v>
          </cell>
          <cell r="CI7">
            <v>952</v>
          </cell>
          <cell r="CJ7">
            <v>466</v>
          </cell>
          <cell r="CK7">
            <v>126</v>
          </cell>
          <cell r="CM7">
            <v>2.1885057471264369</v>
          </cell>
          <cell r="CN7">
            <v>2.2401389233440834</v>
          </cell>
          <cell r="CO7">
            <v>27.415966386554622</v>
          </cell>
          <cell r="CP7">
            <v>38.08</v>
          </cell>
          <cell r="CQ7">
            <v>18.64</v>
          </cell>
          <cell r="CR7">
            <v>5.04</v>
          </cell>
          <cell r="CS7">
            <v>1</v>
          </cell>
          <cell r="CT7">
            <v>120</v>
          </cell>
          <cell r="CU7">
            <v>509</v>
          </cell>
          <cell r="CV7">
            <v>234</v>
          </cell>
          <cell r="CW7">
            <v>80</v>
          </cell>
          <cell r="CY7">
            <v>1.3255208333333333</v>
          </cell>
          <cell r="CZ7">
            <v>2.2383076181292187</v>
          </cell>
          <cell r="DA7">
            <v>45.265225933202359</v>
          </cell>
          <cell r="DB7">
            <v>21.208333333333332</v>
          </cell>
          <cell r="DC7">
            <v>9.75</v>
          </cell>
          <cell r="DD7">
            <v>3.3333333333333335</v>
          </cell>
          <cell r="DE7">
            <v>0</v>
          </cell>
          <cell r="DF7">
            <v>73</v>
          </cell>
          <cell r="DG7">
            <v>918</v>
          </cell>
          <cell r="DH7">
            <v>417</v>
          </cell>
          <cell r="DI7">
            <v>129</v>
          </cell>
          <cell r="DK7">
            <v>1.9006211180124224</v>
          </cell>
          <cell r="DL7">
            <v>2.2365430965224378</v>
          </cell>
          <cell r="DM7">
            <v>31.568627450980394</v>
          </cell>
          <cell r="DN7">
            <v>34</v>
          </cell>
          <cell r="DO7">
            <v>15.444444444444445</v>
          </cell>
          <cell r="DP7">
            <v>4.7777777777777777</v>
          </cell>
          <cell r="DQ7">
            <v>0.12745098039215685</v>
          </cell>
          <cell r="DR7">
            <v>124</v>
          </cell>
          <cell r="DS7">
            <v>2542</v>
          </cell>
          <cell r="DT7">
            <v>946</v>
          </cell>
          <cell r="DU7">
            <v>264</v>
          </cell>
          <cell r="DW7">
            <v>7.0611111111111109</v>
          </cell>
          <cell r="DX7">
            <v>2.2806708769023709</v>
          </cell>
          <cell r="DY7">
            <v>8.4972462627852092</v>
          </cell>
          <cell r="DZ7">
            <v>97.769230769230774</v>
          </cell>
          <cell r="EA7">
            <v>36.384615384615387</v>
          </cell>
          <cell r="EB7">
            <v>10.153846153846153</v>
          </cell>
          <cell r="EC7">
            <v>0.13729346970889064</v>
          </cell>
          <cell r="ED7">
            <v>885</v>
          </cell>
          <cell r="EE7">
            <v>2589</v>
          </cell>
          <cell r="EF7">
            <v>914</v>
          </cell>
          <cell r="EG7">
            <v>245</v>
          </cell>
          <cell r="EI7">
            <v>6.2536231884057969</v>
          </cell>
          <cell r="EJ7">
            <v>2.3283836186512814</v>
          </cell>
          <cell r="EK7">
            <v>9.5944380069524922</v>
          </cell>
          <cell r="EL7">
            <v>107.875</v>
          </cell>
          <cell r="EM7">
            <v>38.083333333333336</v>
          </cell>
          <cell r="EN7">
            <v>10.208333333333334</v>
          </cell>
          <cell r="EO7">
            <v>0.13673232908458866</v>
          </cell>
          <cell r="EP7">
            <v>1034</v>
          </cell>
          <cell r="EQ7">
            <v>1821</v>
          </cell>
          <cell r="ER7">
            <v>693</v>
          </cell>
          <cell r="ES7">
            <v>217</v>
          </cell>
          <cell r="EU7">
            <v>6.0099009900990099</v>
          </cell>
          <cell r="EV7">
            <v>2.3467956683827444</v>
          </cell>
          <cell r="EW7">
            <v>9.9835255354200978</v>
          </cell>
          <cell r="EX7">
            <v>75.875</v>
          </cell>
          <cell r="EY7">
            <v>28.875</v>
          </cell>
          <cell r="EZ7">
            <v>9.0416666666666661</v>
          </cell>
          <cell r="FA7">
            <v>0.20757825370675453</v>
          </cell>
          <cell r="FB7">
            <v>638</v>
          </cell>
          <cell r="FC7">
            <v>26439</v>
          </cell>
          <cell r="FD7">
            <v>11266</v>
          </cell>
          <cell r="FE7">
            <v>2634</v>
          </cell>
          <cell r="FG7">
            <v>4.8807458002584454</v>
          </cell>
          <cell r="FH7">
            <v>2.3467956683827444</v>
          </cell>
          <cell r="FI7">
            <v>12.293203222512199</v>
          </cell>
          <cell r="FJ7">
            <v>88.72147651006712</v>
          </cell>
          <cell r="FK7">
            <v>37.805369127516776</v>
          </cell>
          <cell r="FL7">
            <v>8.8389261744966436</v>
          </cell>
          <cell r="FM7">
            <v>0.11902870759105866</v>
          </cell>
          <cell r="FN7">
            <v>9870</v>
          </cell>
        </row>
        <row r="8">
          <cell r="A8">
            <v>4</v>
          </cell>
          <cell r="B8" t="str">
            <v>TRAUMATOLOGIA</v>
          </cell>
          <cell r="C8">
            <v>2284</v>
          </cell>
          <cell r="D8">
            <v>5454</v>
          </cell>
          <cell r="E8">
            <v>3438</v>
          </cell>
          <cell r="F8">
            <v>2543</v>
          </cell>
          <cell r="G8">
            <v>708</v>
          </cell>
          <cell r="M8">
            <v>7271</v>
          </cell>
          <cell r="N8">
            <v>7157</v>
          </cell>
          <cell r="O8">
            <v>2133</v>
          </cell>
          <cell r="P8">
            <v>1079</v>
          </cell>
          <cell r="Q8">
            <v>291</v>
          </cell>
          <cell r="R8">
            <v>113</v>
          </cell>
          <cell r="S8">
            <v>4.9375</v>
          </cell>
          <cell r="T8">
            <v>1.9768303985171456</v>
          </cell>
          <cell r="U8">
            <v>12.151898734177214</v>
          </cell>
          <cell r="V8">
            <v>82.038461538461533</v>
          </cell>
          <cell r="W8">
            <v>41.5</v>
          </cell>
          <cell r="X8">
            <v>11.192307692307692</v>
          </cell>
          <cell r="Y8">
            <v>0.33380215658696671</v>
          </cell>
          <cell r="Z8">
            <v>95</v>
          </cell>
          <cell r="AA8">
            <v>2032</v>
          </cell>
          <cell r="AB8">
            <v>898</v>
          </cell>
          <cell r="AC8">
            <v>211</v>
          </cell>
          <cell r="AD8">
            <v>135</v>
          </cell>
          <cell r="AE8">
            <v>4.8037825059101653</v>
          </cell>
          <cell r="AF8">
            <v>2.1067273646939806</v>
          </cell>
          <cell r="AG8">
            <v>12.490157480314959</v>
          </cell>
          <cell r="AH8">
            <v>88.347826086956516</v>
          </cell>
          <cell r="AI8">
            <v>39.043478260869563</v>
          </cell>
          <cell r="AJ8">
            <v>9.1739130434782616</v>
          </cell>
          <cell r="AK8">
            <v>0.38139763779527558</v>
          </cell>
          <cell r="AL8">
            <v>43</v>
          </cell>
          <cell r="AM8">
            <v>1758</v>
          </cell>
          <cell r="AN8">
            <v>766</v>
          </cell>
          <cell r="AO8">
            <v>197</v>
          </cell>
          <cell r="AP8">
            <v>120</v>
          </cell>
          <cell r="AQ8">
            <v>4.8833333333333337</v>
          </cell>
          <cell r="AR8">
            <v>2.1593146190302588</v>
          </cell>
          <cell r="AS8">
            <v>12.286689419795222</v>
          </cell>
          <cell r="AT8">
            <v>67.615384615384613</v>
          </cell>
          <cell r="AU8">
            <v>29.46153846153846</v>
          </cell>
          <cell r="AV8">
            <v>7.5769230769230766</v>
          </cell>
          <cell r="AW8">
            <v>0.47042093287827075</v>
          </cell>
          <cell r="AX8">
            <v>70</v>
          </cell>
          <cell r="AY8">
            <v>1501</v>
          </cell>
          <cell r="AZ8">
            <v>632</v>
          </cell>
          <cell r="BA8">
            <v>168</v>
          </cell>
          <cell r="BB8">
            <v>125</v>
          </cell>
          <cell r="BC8">
            <v>3.5152224824355973</v>
          </cell>
          <cell r="BD8">
            <v>2.1997037037037037</v>
          </cell>
          <cell r="BE8">
            <v>17.068620919387076</v>
          </cell>
          <cell r="BF8">
            <v>57.730769230769234</v>
          </cell>
          <cell r="BG8">
            <v>24.307692307692307</v>
          </cell>
          <cell r="BH8">
            <v>6.4615384615384617</v>
          </cell>
          <cell r="BI8">
            <v>0.46568954030646237</v>
          </cell>
          <cell r="BJ8">
            <v>106</v>
          </cell>
          <cell r="BK8">
            <v>751</v>
          </cell>
          <cell r="BL8">
            <v>265</v>
          </cell>
          <cell r="BM8">
            <v>60</v>
          </cell>
          <cell r="BN8">
            <v>138</v>
          </cell>
          <cell r="BO8">
            <v>4.1038251366120218</v>
          </cell>
          <cell r="BP8">
            <v>2.2458791208791209</v>
          </cell>
          <cell r="BQ8">
            <v>14.620505992010653</v>
          </cell>
          <cell r="BR8">
            <v>39.526315789473685</v>
          </cell>
          <cell r="BS8">
            <v>13.947368421052632</v>
          </cell>
          <cell r="BT8">
            <v>3.1578947368421053</v>
          </cell>
          <cell r="BU8">
            <v>0.62316910785619173</v>
          </cell>
          <cell r="BV8">
            <v>60</v>
          </cell>
          <cell r="BW8">
            <v>267</v>
          </cell>
          <cell r="BX8">
            <v>42</v>
          </cell>
          <cell r="BY8">
            <v>12</v>
          </cell>
          <cell r="BZ8">
            <v>36</v>
          </cell>
          <cell r="CA8">
            <v>2.5428571428571427</v>
          </cell>
          <cell r="CB8">
            <v>2.2927756653992395</v>
          </cell>
          <cell r="CC8">
            <v>23.59550561797753</v>
          </cell>
          <cell r="CD8">
            <v>19.071428571428573</v>
          </cell>
          <cell r="CE8">
            <v>3</v>
          </cell>
          <cell r="CF8">
            <v>0.8571428571428571</v>
          </cell>
          <cell r="CG8">
            <v>1</v>
          </cell>
          <cell r="CH8">
            <v>54</v>
          </cell>
          <cell r="CI8">
            <v>353</v>
          </cell>
          <cell r="CJ8">
            <v>44</v>
          </cell>
          <cell r="CK8">
            <v>30</v>
          </cell>
          <cell r="CL8">
            <v>14</v>
          </cell>
          <cell r="CM8">
            <v>3.1801801801801801</v>
          </cell>
          <cell r="CN8">
            <v>2.3604401502952226</v>
          </cell>
          <cell r="CO8">
            <v>18.86685552407932</v>
          </cell>
          <cell r="CP8">
            <v>19.611111111111111</v>
          </cell>
          <cell r="CQ8">
            <v>2.4444444444444446</v>
          </cell>
          <cell r="CR8">
            <v>1.6666666666666667</v>
          </cell>
          <cell r="CS8">
            <v>0.79</v>
          </cell>
          <cell r="CT8">
            <v>38</v>
          </cell>
          <cell r="CU8">
            <v>406</v>
          </cell>
          <cell r="CV8">
            <v>111</v>
          </cell>
          <cell r="CW8">
            <v>35</v>
          </cell>
          <cell r="CX8">
            <v>29</v>
          </cell>
          <cell r="CY8">
            <v>2.8794326241134751</v>
          </cell>
          <cell r="CZ8">
            <v>2.3979671618451914</v>
          </cell>
          <cell r="DA8">
            <v>20.83743842364532</v>
          </cell>
          <cell r="DB8">
            <v>20.3</v>
          </cell>
          <cell r="DC8">
            <v>5.55</v>
          </cell>
          <cell r="DD8">
            <v>1.75</v>
          </cell>
          <cell r="DE8">
            <v>0.72</v>
          </cell>
          <cell r="DF8">
            <v>45</v>
          </cell>
          <cell r="DG8">
            <v>890</v>
          </cell>
          <cell r="DH8">
            <v>299</v>
          </cell>
          <cell r="DI8">
            <v>106</v>
          </cell>
          <cell r="DJ8">
            <v>34</v>
          </cell>
          <cell r="DK8">
            <v>4.0090090090090094</v>
          </cell>
          <cell r="DL8">
            <v>2.4397969052224373</v>
          </cell>
          <cell r="DM8">
            <v>14.966292134831461</v>
          </cell>
          <cell r="DN8">
            <v>35.6</v>
          </cell>
          <cell r="DO8">
            <v>11.96</v>
          </cell>
          <cell r="DP8">
            <v>4.24</v>
          </cell>
          <cell r="DQ8">
            <v>0.45056179775280897</v>
          </cell>
          <cell r="DR8">
            <v>66</v>
          </cell>
          <cell r="DS8">
            <v>1636</v>
          </cell>
          <cell r="DT8">
            <v>667</v>
          </cell>
          <cell r="DU8">
            <v>199</v>
          </cell>
          <cell r="DV8">
            <v>68</v>
          </cell>
          <cell r="DW8">
            <v>4.5826330532212882</v>
          </cell>
          <cell r="DX8">
            <v>2.4415990006246098</v>
          </cell>
          <cell r="DY8">
            <v>13.092909535452323</v>
          </cell>
          <cell r="DZ8">
            <v>62.92307692307692</v>
          </cell>
          <cell r="EA8">
            <v>25.653846153846153</v>
          </cell>
          <cell r="EB8">
            <v>7.6538461538461542</v>
          </cell>
          <cell r="EC8">
            <v>0.41381418092909533</v>
          </cell>
          <cell r="ED8">
            <v>86</v>
          </cell>
          <cell r="EE8">
            <v>1413</v>
          </cell>
          <cell r="EF8">
            <v>564</v>
          </cell>
          <cell r="EG8">
            <v>152</v>
          </cell>
          <cell r="EH8">
            <v>30</v>
          </cell>
          <cell r="EI8">
            <v>4.5728155339805827</v>
          </cell>
          <cell r="EJ8">
            <v>2.4482951369480155</v>
          </cell>
          <cell r="EK8">
            <v>13.121019108280255</v>
          </cell>
          <cell r="EL8">
            <v>58.875</v>
          </cell>
          <cell r="EM8">
            <v>23.5</v>
          </cell>
          <cell r="EN8">
            <v>6.333333333333333</v>
          </cell>
          <cell r="EO8">
            <v>0.48336871903750883</v>
          </cell>
          <cell r="EP8">
            <v>77</v>
          </cell>
          <cell r="EQ8">
            <v>1288</v>
          </cell>
          <cell r="ER8">
            <v>532</v>
          </cell>
          <cell r="ES8">
            <v>142</v>
          </cell>
          <cell r="ET8">
            <v>120</v>
          </cell>
          <cell r="EU8">
            <v>4.8787878787878789</v>
          </cell>
          <cell r="EV8">
            <v>2.445838277674182</v>
          </cell>
          <cell r="EW8">
            <v>12.298136645962733</v>
          </cell>
          <cell r="EX8">
            <v>53.666666666666664</v>
          </cell>
          <cell r="EY8">
            <v>22.166666666666668</v>
          </cell>
          <cell r="EZ8">
            <v>5.916666666666667</v>
          </cell>
          <cell r="FA8">
            <v>0.44487577639751552</v>
          </cell>
          <cell r="FB8">
            <v>114</v>
          </cell>
          <cell r="FC8">
            <v>14428</v>
          </cell>
          <cell r="FD8">
            <v>5899</v>
          </cell>
          <cell r="FE8">
            <v>1603</v>
          </cell>
          <cell r="FF8">
            <v>962</v>
          </cell>
          <cell r="FG8">
            <v>4.3275344931013802</v>
          </cell>
          <cell r="FH8">
            <v>2.445838277674182</v>
          </cell>
          <cell r="FI8">
            <v>13.864707513168838</v>
          </cell>
          <cell r="FJ8">
            <v>53.239852398523986</v>
          </cell>
          <cell r="FK8">
            <v>21.767527675276753</v>
          </cell>
          <cell r="FL8">
            <v>5.915129151291513</v>
          </cell>
          <cell r="FM8">
            <v>0.46409758802328804</v>
          </cell>
          <cell r="FN8">
            <v>854</v>
          </cell>
        </row>
        <row r="9">
          <cell r="A9">
            <v>5</v>
          </cell>
          <cell r="B9" t="str">
            <v>QUEMADOS</v>
          </cell>
          <cell r="C9">
            <v>118</v>
          </cell>
          <cell r="D9">
            <v>984</v>
          </cell>
          <cell r="E9">
            <v>381</v>
          </cell>
          <cell r="F9">
            <v>207</v>
          </cell>
          <cell r="G9">
            <v>94</v>
          </cell>
          <cell r="M9">
            <v>951</v>
          </cell>
          <cell r="N9">
            <v>833</v>
          </cell>
          <cell r="O9">
            <v>224</v>
          </cell>
          <cell r="P9">
            <v>102</v>
          </cell>
          <cell r="Q9">
            <v>29</v>
          </cell>
          <cell r="S9">
            <v>2.8717948717948718</v>
          </cell>
          <cell r="T9">
            <v>2.1960784313725492</v>
          </cell>
          <cell r="U9">
            <v>20.892857142857142</v>
          </cell>
          <cell r="V9">
            <v>8.615384615384615</v>
          </cell>
          <cell r="W9">
            <v>3.9230769230769229</v>
          </cell>
          <cell r="X9">
            <v>1.1153846153846154</v>
          </cell>
          <cell r="Y9">
            <v>0.17410714285714285</v>
          </cell>
          <cell r="Z9">
            <v>4</v>
          </cell>
          <cell r="AA9">
            <v>226</v>
          </cell>
          <cell r="AB9">
            <v>79</v>
          </cell>
          <cell r="AC9">
            <v>26</v>
          </cell>
          <cell r="AE9">
            <v>3.1388888888888888</v>
          </cell>
          <cell r="AF9">
            <v>2.4861878453038675</v>
          </cell>
          <cell r="AG9">
            <v>19.115044247787612</v>
          </cell>
          <cell r="AH9">
            <v>9.4166666666666661</v>
          </cell>
          <cell r="AI9">
            <v>3.2916666666666665</v>
          </cell>
          <cell r="AJ9">
            <v>1.0833333333333333</v>
          </cell>
          <cell r="AK9">
            <v>0.24336283185840707</v>
          </cell>
          <cell r="AM9">
            <v>212</v>
          </cell>
          <cell r="AN9">
            <v>53</v>
          </cell>
          <cell r="AO9">
            <v>16</v>
          </cell>
          <cell r="AQ9">
            <v>2.7179487179487181</v>
          </cell>
          <cell r="AR9">
            <v>2.8290598290598292</v>
          </cell>
          <cell r="AS9">
            <v>22.075471698113205</v>
          </cell>
          <cell r="AT9">
            <v>8.8333333333333339</v>
          </cell>
          <cell r="AU9">
            <v>2.2083333333333335</v>
          </cell>
          <cell r="AV9">
            <v>0.66666666666666663</v>
          </cell>
          <cell r="AW9">
            <v>0.27358490566037735</v>
          </cell>
          <cell r="AX9">
            <v>2</v>
          </cell>
          <cell r="AY9">
            <v>160</v>
          </cell>
          <cell r="AZ9">
            <v>51</v>
          </cell>
          <cell r="BA9">
            <v>23</v>
          </cell>
          <cell r="BC9">
            <v>2.1917808219178081</v>
          </cell>
          <cell r="BD9">
            <v>2.8842105263157896</v>
          </cell>
          <cell r="BE9">
            <v>27.375</v>
          </cell>
          <cell r="BF9">
            <v>6.1538461538461542</v>
          </cell>
          <cell r="BG9">
            <v>1.9615384615384615</v>
          </cell>
          <cell r="BH9">
            <v>0.88461538461538458</v>
          </cell>
          <cell r="BI9">
            <v>0.23749999999999999</v>
          </cell>
          <cell r="BJ9">
            <v>2</v>
          </cell>
          <cell r="BK9">
            <v>110</v>
          </cell>
          <cell r="BL9">
            <v>29</v>
          </cell>
          <cell r="BM9">
            <v>16</v>
          </cell>
          <cell r="BO9">
            <v>1.5277777777777777</v>
          </cell>
          <cell r="BP9">
            <v>2.968152866242038</v>
          </cell>
          <cell r="BQ9">
            <v>39.272727272727273</v>
          </cell>
          <cell r="BR9">
            <v>4.7826086956521738</v>
          </cell>
          <cell r="BS9">
            <v>1.2608695652173914</v>
          </cell>
          <cell r="BT9">
            <v>0.69565217391304346</v>
          </cell>
          <cell r="BU9">
            <v>0.17272727272727273</v>
          </cell>
          <cell r="BV9">
            <v>22</v>
          </cell>
          <cell r="BW9">
            <v>70</v>
          </cell>
          <cell r="BX9">
            <v>28</v>
          </cell>
          <cell r="BY9">
            <v>12</v>
          </cell>
          <cell r="CA9">
            <v>1.1111111111111112</v>
          </cell>
          <cell r="CB9">
            <v>2.9298245614035086</v>
          </cell>
          <cell r="CC9">
            <v>54</v>
          </cell>
          <cell r="CD9">
            <v>3.3333333333333335</v>
          </cell>
          <cell r="CE9">
            <v>1.3333333333333333</v>
          </cell>
          <cell r="CF9">
            <v>0.5714285714285714</v>
          </cell>
          <cell r="CG9">
            <v>0.32857142857142857</v>
          </cell>
          <cell r="CH9">
            <v>6</v>
          </cell>
          <cell r="CI9">
            <v>104</v>
          </cell>
          <cell r="CJ9">
            <v>38</v>
          </cell>
          <cell r="CK9">
            <v>20</v>
          </cell>
          <cell r="CM9">
            <v>1.1818181818181819</v>
          </cell>
          <cell r="CN9">
            <v>2.9105263157894736</v>
          </cell>
          <cell r="CO9">
            <v>50.769230769230766</v>
          </cell>
          <cell r="CP9">
            <v>4.9523809523809526</v>
          </cell>
          <cell r="CQ9">
            <v>1.8095238095238095</v>
          </cell>
          <cell r="CR9">
            <v>0.95238095238095233</v>
          </cell>
          <cell r="CS9">
            <v>0.19</v>
          </cell>
          <cell r="CT9">
            <v>19</v>
          </cell>
          <cell r="CU9">
            <v>61</v>
          </cell>
          <cell r="CV9">
            <v>25</v>
          </cell>
          <cell r="CW9">
            <v>12</v>
          </cell>
          <cell r="CY9">
            <v>0.80263157894736847</v>
          </cell>
          <cell r="CZ9">
            <v>2.8814814814814813</v>
          </cell>
          <cell r="DA9">
            <v>74.754098360655746</v>
          </cell>
          <cell r="DB9">
            <v>3.2105263157894739</v>
          </cell>
          <cell r="DC9">
            <v>1.3157894736842106</v>
          </cell>
          <cell r="DD9">
            <v>0.63157894736842102</v>
          </cell>
          <cell r="DE9">
            <v>0.21</v>
          </cell>
          <cell r="DF9">
            <v>9</v>
          </cell>
          <cell r="DG9">
            <v>101</v>
          </cell>
          <cell r="DH9">
            <v>34</v>
          </cell>
          <cell r="DI9">
            <v>12</v>
          </cell>
          <cell r="DK9">
            <v>1.4027777777777777</v>
          </cell>
          <cell r="DL9">
            <v>2.8883826879271068</v>
          </cell>
          <cell r="DM9">
            <v>42.772277227722768</v>
          </cell>
          <cell r="DN9">
            <v>4.208333333333333</v>
          </cell>
          <cell r="DO9">
            <v>1.4166666666666667</v>
          </cell>
          <cell r="DP9">
            <v>0.5</v>
          </cell>
          <cell r="DQ9">
            <v>0.29702970297029702</v>
          </cell>
          <cell r="DR9">
            <v>19</v>
          </cell>
          <cell r="DS9">
            <v>146</v>
          </cell>
          <cell r="DT9">
            <v>54</v>
          </cell>
          <cell r="DU9">
            <v>25</v>
          </cell>
          <cell r="DW9">
            <v>1.8717948717948718</v>
          </cell>
          <cell r="DX9">
            <v>2.8681541582150101</v>
          </cell>
          <cell r="DY9">
            <v>32.054794520547944</v>
          </cell>
          <cell r="DZ9">
            <v>5.615384615384615</v>
          </cell>
          <cell r="EA9">
            <v>2.0769230769230771</v>
          </cell>
          <cell r="EB9">
            <v>0.96153846153846156</v>
          </cell>
          <cell r="EC9">
            <v>0.25342465753424659</v>
          </cell>
          <cell r="ED9">
            <v>1</v>
          </cell>
          <cell r="EE9">
            <v>166</v>
          </cell>
          <cell r="EF9">
            <v>54</v>
          </cell>
          <cell r="EG9">
            <v>21</v>
          </cell>
          <cell r="EI9">
            <v>2.3055555555555554</v>
          </cell>
          <cell r="EJ9">
            <v>2.8884826325411335</v>
          </cell>
          <cell r="EK9">
            <v>26.024096385542169</v>
          </cell>
          <cell r="EL9">
            <v>6.916666666666667</v>
          </cell>
          <cell r="EM9">
            <v>2.25</v>
          </cell>
          <cell r="EN9">
            <v>0.875</v>
          </cell>
          <cell r="EO9">
            <v>0.25301204819277107</v>
          </cell>
          <cell r="EP9">
            <v>0</v>
          </cell>
          <cell r="EQ9">
            <v>204</v>
          </cell>
          <cell r="ER9">
            <v>71</v>
          </cell>
          <cell r="ES9">
            <v>32</v>
          </cell>
          <cell r="EU9">
            <v>2.8333333333333335</v>
          </cell>
          <cell r="EV9">
            <v>2.8867313915857604</v>
          </cell>
          <cell r="EW9">
            <v>21.176470588235297</v>
          </cell>
          <cell r="EX9">
            <v>8.5</v>
          </cell>
          <cell r="EY9">
            <v>2.9583333333333335</v>
          </cell>
          <cell r="EZ9">
            <v>1.3333333333333333</v>
          </cell>
          <cell r="FA9">
            <v>0.21568627450980393</v>
          </cell>
          <cell r="FC9">
            <v>1784</v>
          </cell>
          <cell r="FD9">
            <v>618</v>
          </cell>
          <cell r="FE9">
            <v>244</v>
          </cell>
          <cell r="FG9">
            <v>1.9955257270693512</v>
          </cell>
          <cell r="FH9">
            <v>2.8867313915857604</v>
          </cell>
          <cell r="FI9">
            <v>30.067264573991029</v>
          </cell>
          <cell r="FJ9">
            <v>6.3262411347517729</v>
          </cell>
          <cell r="FK9">
            <v>2.1914893617021276</v>
          </cell>
          <cell r="FL9">
            <v>0.86524822695035464</v>
          </cell>
          <cell r="FM9">
            <v>0.23430493273542602</v>
          </cell>
          <cell r="FN9">
            <v>84</v>
          </cell>
        </row>
        <row r="10">
          <cell r="A10">
            <v>6</v>
          </cell>
          <cell r="B10" t="str">
            <v>NEUROCIRUGIA</v>
          </cell>
          <cell r="C10">
            <v>1155</v>
          </cell>
          <cell r="D10">
            <v>1597</v>
          </cell>
          <cell r="E10">
            <v>806</v>
          </cell>
          <cell r="F10">
            <v>594</v>
          </cell>
          <cell r="G10">
            <v>188</v>
          </cell>
          <cell r="M10">
            <v>2300</v>
          </cell>
          <cell r="N10">
            <v>2040</v>
          </cell>
          <cell r="O10">
            <v>486</v>
          </cell>
          <cell r="P10">
            <v>253</v>
          </cell>
          <cell r="Q10">
            <v>50</v>
          </cell>
          <cell r="S10">
            <v>3.24</v>
          </cell>
          <cell r="T10">
            <v>1.9209486166007905</v>
          </cell>
          <cell r="U10">
            <v>18.518518518518519</v>
          </cell>
          <cell r="V10">
            <v>18</v>
          </cell>
          <cell r="W10">
            <v>9.3703703703703702</v>
          </cell>
          <cell r="X10">
            <v>1.8518518518518519</v>
          </cell>
          <cell r="Y10">
            <v>0.57201646090534974</v>
          </cell>
          <cell r="Z10">
            <v>9</v>
          </cell>
          <cell r="AA10">
            <v>499</v>
          </cell>
          <cell r="AB10">
            <v>175</v>
          </cell>
          <cell r="AC10">
            <v>37</v>
          </cell>
          <cell r="AE10">
            <v>3.4652777777777777</v>
          </cell>
          <cell r="AF10">
            <v>2.3014018691588785</v>
          </cell>
          <cell r="AG10">
            <v>17.314629258517034</v>
          </cell>
          <cell r="AH10">
            <v>21.695652173913043</v>
          </cell>
          <cell r="AI10">
            <v>7.6086956521739131</v>
          </cell>
          <cell r="AJ10">
            <v>1.6086956521739131</v>
          </cell>
          <cell r="AK10">
            <v>0.50901803607214424</v>
          </cell>
          <cell r="AL10">
            <v>11</v>
          </cell>
          <cell r="AM10">
            <v>423</v>
          </cell>
          <cell r="AN10">
            <v>145</v>
          </cell>
          <cell r="AO10">
            <v>42</v>
          </cell>
          <cell r="AQ10">
            <v>2.8775510204081631</v>
          </cell>
          <cell r="AR10">
            <v>2.4572425828970332</v>
          </cell>
          <cell r="AS10">
            <v>20.851063829787233</v>
          </cell>
          <cell r="AT10">
            <v>16.26923076923077</v>
          </cell>
          <cell r="AU10">
            <v>5.5769230769230766</v>
          </cell>
          <cell r="AV10">
            <v>1.6153846153846154</v>
          </cell>
          <cell r="AW10">
            <v>0.56501182033096931</v>
          </cell>
          <cell r="AX10">
            <v>6</v>
          </cell>
          <cell r="AY10">
            <v>381</v>
          </cell>
          <cell r="AZ10">
            <v>166</v>
          </cell>
          <cell r="BA10">
            <v>49</v>
          </cell>
          <cell r="BC10">
            <v>2.7214285714285715</v>
          </cell>
          <cell r="BD10">
            <v>2.4208389715832204</v>
          </cell>
          <cell r="BE10">
            <v>22.047244094488189</v>
          </cell>
          <cell r="BF10">
            <v>14.653846153846153</v>
          </cell>
          <cell r="BG10">
            <v>6.384615384615385</v>
          </cell>
          <cell r="BH10">
            <v>1.8846153846153846</v>
          </cell>
          <cell r="BI10">
            <v>0.55643044619422577</v>
          </cell>
          <cell r="BJ10">
            <v>6</v>
          </cell>
          <cell r="BK10">
            <v>249</v>
          </cell>
          <cell r="BL10">
            <v>73</v>
          </cell>
          <cell r="BM10">
            <v>27</v>
          </cell>
          <cell r="BO10">
            <v>2.1282051282051282</v>
          </cell>
          <cell r="BP10">
            <v>2.5098522167487687</v>
          </cell>
          <cell r="BQ10">
            <v>28.192771084337352</v>
          </cell>
          <cell r="BR10">
            <v>9.9600000000000009</v>
          </cell>
          <cell r="BS10">
            <v>2.92</v>
          </cell>
          <cell r="BT10">
            <v>1.08</v>
          </cell>
          <cell r="BU10">
            <v>0.73493975903614461</v>
          </cell>
          <cell r="BV10">
            <v>3</v>
          </cell>
          <cell r="BW10">
            <v>194</v>
          </cell>
          <cell r="BX10">
            <v>89</v>
          </cell>
          <cell r="BY10">
            <v>30</v>
          </cell>
          <cell r="CA10">
            <v>2.086021505376344</v>
          </cell>
          <cell r="CB10">
            <v>2.477247502774695</v>
          </cell>
          <cell r="CC10">
            <v>28.762886597938145</v>
          </cell>
          <cell r="CD10">
            <v>8.0833333333333339</v>
          </cell>
          <cell r="CE10">
            <v>3.7083333333333335</v>
          </cell>
          <cell r="CF10">
            <v>1.25</v>
          </cell>
          <cell r="CG10">
            <v>0.60824742268041232</v>
          </cell>
          <cell r="CH10">
            <v>1</v>
          </cell>
          <cell r="CI10">
            <v>232</v>
          </cell>
          <cell r="CJ10">
            <v>85</v>
          </cell>
          <cell r="CK10">
            <v>25</v>
          </cell>
          <cell r="CM10">
            <v>2.0900900900900901</v>
          </cell>
          <cell r="CN10">
            <v>2.4989858012170387</v>
          </cell>
          <cell r="CO10">
            <v>28.706896551724135</v>
          </cell>
          <cell r="CP10">
            <v>9.6666666666666661</v>
          </cell>
          <cell r="CQ10">
            <v>3.5416666666666665</v>
          </cell>
          <cell r="CR10">
            <v>1.0416666666666667</v>
          </cell>
          <cell r="CS10">
            <v>0.61</v>
          </cell>
          <cell r="CT10">
            <v>2</v>
          </cell>
          <cell r="CU10">
            <v>254</v>
          </cell>
          <cell r="CV10">
            <v>100</v>
          </cell>
          <cell r="CW10">
            <v>36</v>
          </cell>
          <cell r="CY10">
            <v>2.4901960784313726</v>
          </cell>
          <cell r="CZ10">
            <v>2.5027624309392267</v>
          </cell>
          <cell r="DA10">
            <v>24.094488188976378</v>
          </cell>
          <cell r="DB10">
            <v>10.583333333333334</v>
          </cell>
          <cell r="DC10">
            <v>4.166666666666667</v>
          </cell>
          <cell r="DD10">
            <v>1.5</v>
          </cell>
          <cell r="DE10">
            <v>0.65</v>
          </cell>
          <cell r="DF10">
            <v>0</v>
          </cell>
          <cell r="DG10">
            <v>331</v>
          </cell>
          <cell r="DH10">
            <v>111</v>
          </cell>
          <cell r="DI10">
            <v>42</v>
          </cell>
          <cell r="DK10">
            <v>2.5075757575757578</v>
          </cell>
          <cell r="DL10">
            <v>2.547201336675021</v>
          </cell>
          <cell r="DM10">
            <v>23.927492447129911</v>
          </cell>
          <cell r="DN10">
            <v>12.73076923076923</v>
          </cell>
          <cell r="DO10">
            <v>4.2692307692307692</v>
          </cell>
          <cell r="DP10">
            <v>1.6153846153846154</v>
          </cell>
          <cell r="DQ10">
            <v>0.66465256797583083</v>
          </cell>
          <cell r="DR10">
            <v>2</v>
          </cell>
          <cell r="DS10">
            <v>450</v>
          </cell>
          <cell r="DT10">
            <v>156</v>
          </cell>
          <cell r="DU10">
            <v>36</v>
          </cell>
          <cell r="DV10">
            <v>53</v>
          </cell>
          <cell r="DW10">
            <v>2.5423728813559321</v>
          </cell>
          <cell r="DX10">
            <v>2.5861049519586103</v>
          </cell>
          <cell r="DY10">
            <v>23.599999999999998</v>
          </cell>
          <cell r="DZ10">
            <v>17.307692307692307</v>
          </cell>
          <cell r="EA10">
            <v>6</v>
          </cell>
          <cell r="EB10">
            <v>1.3846153846153846</v>
          </cell>
          <cell r="EC10">
            <v>0.56444444444444442</v>
          </cell>
          <cell r="ED10">
            <v>8</v>
          </cell>
          <cell r="EE10">
            <v>461</v>
          </cell>
          <cell r="EF10">
            <v>165</v>
          </cell>
          <cell r="EG10">
            <v>59</v>
          </cell>
          <cell r="EH10">
            <v>64</v>
          </cell>
          <cell r="EI10">
            <v>2.6494252873563218</v>
          </cell>
          <cell r="EJ10">
            <v>2.6086956521739131</v>
          </cell>
          <cell r="EK10">
            <v>22.64642082429501</v>
          </cell>
          <cell r="EL10">
            <v>19.208333333333332</v>
          </cell>
          <cell r="EM10">
            <v>6.875</v>
          </cell>
          <cell r="EN10">
            <v>2.4583333333333335</v>
          </cell>
          <cell r="EO10">
            <v>0.56399132321041212</v>
          </cell>
          <cell r="EP10">
            <v>3</v>
          </cell>
          <cell r="EQ10">
            <v>380</v>
          </cell>
          <cell r="ER10">
            <v>142</v>
          </cell>
          <cell r="ES10">
            <v>44</v>
          </cell>
          <cell r="ET10">
            <v>46</v>
          </cell>
          <cell r="EU10">
            <v>2.4358974358974357</v>
          </cell>
          <cell r="EV10">
            <v>2.6144578313253013</v>
          </cell>
          <cell r="EW10">
            <v>24.631578947368421</v>
          </cell>
          <cell r="EX10">
            <v>15.833333333333334</v>
          </cell>
          <cell r="EY10">
            <v>5.916666666666667</v>
          </cell>
          <cell r="EZ10">
            <v>1.8333333333333333</v>
          </cell>
          <cell r="FA10">
            <v>0.52368421052631575</v>
          </cell>
          <cell r="FB10">
            <v>6</v>
          </cell>
          <cell r="FC10">
            <v>4340</v>
          </cell>
          <cell r="FD10">
            <v>1660</v>
          </cell>
          <cell r="FE10">
            <v>477</v>
          </cell>
          <cell r="FF10">
            <v>163</v>
          </cell>
          <cell r="FG10">
            <v>2.641509433962264</v>
          </cell>
          <cell r="FH10">
            <v>2.6144578313253013</v>
          </cell>
          <cell r="FI10">
            <v>22.714285714285715</v>
          </cell>
          <cell r="FJ10">
            <v>14.51505016722408</v>
          </cell>
          <cell r="FK10">
            <v>5.551839464882943</v>
          </cell>
          <cell r="FL10">
            <v>1.5953177257525084</v>
          </cell>
          <cell r="FM10">
            <v>0.58179723502304148</v>
          </cell>
          <cell r="FN10">
            <v>57</v>
          </cell>
        </row>
        <row r="11">
          <cell r="A11">
            <v>7</v>
          </cell>
          <cell r="B11" t="str">
            <v>CIRUGIA PLASTICA</v>
          </cell>
          <cell r="C11">
            <v>472</v>
          </cell>
          <cell r="D11">
            <v>901</v>
          </cell>
          <cell r="E11">
            <v>521</v>
          </cell>
          <cell r="F11">
            <v>467</v>
          </cell>
          <cell r="G11">
            <v>165</v>
          </cell>
          <cell r="M11">
            <v>1363</v>
          </cell>
          <cell r="N11">
            <v>1163</v>
          </cell>
          <cell r="O11">
            <v>387</v>
          </cell>
          <cell r="P11">
            <v>170</v>
          </cell>
          <cell r="Q11">
            <v>32</v>
          </cell>
          <cell r="S11">
            <v>4.9615384615384617</v>
          </cell>
          <cell r="T11">
            <v>2.276470588235294</v>
          </cell>
          <cell r="U11">
            <v>12.093023255813954</v>
          </cell>
          <cell r="V11">
            <v>17.59090909090909</v>
          </cell>
          <cell r="W11">
            <v>7.7272727272727275</v>
          </cell>
          <cell r="X11">
            <v>1.4545454545454546</v>
          </cell>
          <cell r="Y11">
            <v>0.56589147286821706</v>
          </cell>
          <cell r="Z11">
            <v>4</v>
          </cell>
          <cell r="AA11">
            <v>343</v>
          </cell>
          <cell r="AB11">
            <v>167</v>
          </cell>
          <cell r="AC11">
            <v>19</v>
          </cell>
          <cell r="AE11">
            <v>4.3974358974358978</v>
          </cell>
          <cell r="AF11">
            <v>2.1661721068249258</v>
          </cell>
          <cell r="AG11">
            <v>13.644314868804663</v>
          </cell>
          <cell r="AH11">
            <v>18.05263157894737</v>
          </cell>
          <cell r="AI11">
            <v>8.7894736842105257</v>
          </cell>
          <cell r="AJ11">
            <v>1</v>
          </cell>
          <cell r="AK11">
            <v>0.76093294460641403</v>
          </cell>
          <cell r="AL11">
            <v>16</v>
          </cell>
          <cell r="AM11">
            <v>324</v>
          </cell>
          <cell r="AN11">
            <v>73</v>
          </cell>
          <cell r="AO11">
            <v>24</v>
          </cell>
          <cell r="AQ11">
            <v>4.1538461538461542</v>
          </cell>
          <cell r="AR11">
            <v>2.5707317073170732</v>
          </cell>
          <cell r="AS11">
            <v>14.444444444444443</v>
          </cell>
          <cell r="AT11">
            <v>14.727272727272727</v>
          </cell>
          <cell r="AU11">
            <v>3.3181818181818183</v>
          </cell>
          <cell r="AV11">
            <v>1.0909090909090908</v>
          </cell>
          <cell r="AW11">
            <v>0.7592592592592593</v>
          </cell>
          <cell r="AX11">
            <v>28</v>
          </cell>
          <cell r="AY11">
            <v>256</v>
          </cell>
          <cell r="AZ11">
            <v>56</v>
          </cell>
          <cell r="BA11">
            <v>20</v>
          </cell>
          <cell r="BC11">
            <v>2.3063063063063063</v>
          </cell>
          <cell r="BD11">
            <v>2.811158798283262</v>
          </cell>
          <cell r="BE11">
            <v>26.015625</v>
          </cell>
          <cell r="BF11">
            <v>12.19047619047619</v>
          </cell>
          <cell r="BG11">
            <v>2.6666666666666665</v>
          </cell>
          <cell r="BH11">
            <v>0.95238095238095233</v>
          </cell>
          <cell r="BI11">
            <v>0.74609375</v>
          </cell>
          <cell r="BJ11">
            <v>26</v>
          </cell>
          <cell r="BK11">
            <v>96</v>
          </cell>
          <cell r="BL11">
            <v>19</v>
          </cell>
          <cell r="BM11">
            <v>5</v>
          </cell>
          <cell r="BO11">
            <v>2.6666666666666665</v>
          </cell>
          <cell r="BP11">
            <v>2.8989690721649484</v>
          </cell>
          <cell r="BQ11">
            <v>22.5</v>
          </cell>
          <cell r="BR11">
            <v>8</v>
          </cell>
          <cell r="BS11">
            <v>1.5833333333333333</v>
          </cell>
          <cell r="BT11">
            <v>0.41666666666666669</v>
          </cell>
          <cell r="BU11">
            <v>0.83333333333333337</v>
          </cell>
          <cell r="BV11">
            <v>11</v>
          </cell>
          <cell r="BW11">
            <v>79</v>
          </cell>
          <cell r="BX11">
            <v>683</v>
          </cell>
          <cell r="BY11">
            <v>9</v>
          </cell>
          <cell r="CA11">
            <v>1.3859649122807018</v>
          </cell>
          <cell r="CB11">
            <v>1.2714041095890412</v>
          </cell>
          <cell r="CC11">
            <v>43.291139240506325</v>
          </cell>
          <cell r="CD11">
            <v>4.3888888888888893</v>
          </cell>
          <cell r="CE11">
            <v>37.944444444444443</v>
          </cell>
          <cell r="CF11">
            <v>0.5</v>
          </cell>
          <cell r="CG11">
            <v>0.810126582278481</v>
          </cell>
          <cell r="CH11">
            <v>2</v>
          </cell>
          <cell r="CI11">
            <v>106</v>
          </cell>
          <cell r="CJ11">
            <v>33</v>
          </cell>
          <cell r="CK11">
            <v>13</v>
          </cell>
          <cell r="CM11">
            <v>1.536231884057971</v>
          </cell>
          <cell r="CN11">
            <v>1.3247293921731891</v>
          </cell>
          <cell r="CO11">
            <v>39.056603773584904</v>
          </cell>
          <cell r="CP11">
            <v>5.5789473684210522</v>
          </cell>
          <cell r="CQ11">
            <v>1.736842105263158</v>
          </cell>
          <cell r="CR11">
            <v>0.68421052631578949</v>
          </cell>
          <cell r="CS11">
            <v>0.92</v>
          </cell>
          <cell r="CT11">
            <v>2</v>
          </cell>
          <cell r="CU11">
            <v>125</v>
          </cell>
          <cell r="CV11">
            <v>25</v>
          </cell>
          <cell r="CW11">
            <v>15</v>
          </cell>
          <cell r="CY11">
            <v>1.9841269841269842</v>
          </cell>
          <cell r="CZ11">
            <v>1.3996737357259381</v>
          </cell>
          <cell r="DA11">
            <v>30.240000000000002</v>
          </cell>
          <cell r="DB11">
            <v>7.3529411764705879</v>
          </cell>
          <cell r="DC11">
            <v>1.4705882352941178</v>
          </cell>
          <cell r="DD11">
            <v>0.88235294117647056</v>
          </cell>
          <cell r="DE11">
            <v>0.62</v>
          </cell>
          <cell r="DF11">
            <v>29</v>
          </cell>
          <cell r="DG11">
            <v>123</v>
          </cell>
          <cell r="DH11">
            <v>42</v>
          </cell>
          <cell r="DI11">
            <v>15</v>
          </cell>
          <cell r="DK11">
            <v>2.0499999999999998</v>
          </cell>
          <cell r="DL11">
            <v>1.4503154574132493</v>
          </cell>
          <cell r="DM11">
            <v>29.268292682926827</v>
          </cell>
          <cell r="DN11">
            <v>7.2352941176470589</v>
          </cell>
          <cell r="DO11">
            <v>2.4705882352941178</v>
          </cell>
          <cell r="DP11">
            <v>0.88235294117647056</v>
          </cell>
          <cell r="DQ11">
            <v>0.78861788617886175</v>
          </cell>
          <cell r="DR11">
            <v>6</v>
          </cell>
          <cell r="DS11">
            <v>224</v>
          </cell>
          <cell r="DT11">
            <v>64</v>
          </cell>
          <cell r="DU11">
            <v>16</v>
          </cell>
          <cell r="DW11">
            <v>2.9866666666666668</v>
          </cell>
          <cell r="DX11">
            <v>1.5487987987987988</v>
          </cell>
          <cell r="DY11">
            <v>20.089285714285712</v>
          </cell>
          <cell r="DZ11">
            <v>10.666666666666666</v>
          </cell>
          <cell r="EA11">
            <v>3.0476190476190474</v>
          </cell>
          <cell r="EB11">
            <v>0.76190476190476186</v>
          </cell>
          <cell r="EC11">
            <v>0.6875</v>
          </cell>
          <cell r="ED11">
            <v>2</v>
          </cell>
          <cell r="EE11">
            <v>276</v>
          </cell>
          <cell r="EF11">
            <v>72</v>
          </cell>
          <cell r="EG11">
            <v>19</v>
          </cell>
          <cell r="EI11">
            <v>3.2857142857142856</v>
          </cell>
          <cell r="EJ11">
            <v>1.665954415954416</v>
          </cell>
          <cell r="EK11">
            <v>18.260869565217391</v>
          </cell>
          <cell r="EL11">
            <v>13.8</v>
          </cell>
          <cell r="EM11">
            <v>3.6</v>
          </cell>
          <cell r="EN11">
            <v>0.95</v>
          </cell>
          <cell r="EO11">
            <v>0.57971014492753625</v>
          </cell>
          <cell r="EQ11">
            <v>187</v>
          </cell>
          <cell r="ER11">
            <v>33</v>
          </cell>
          <cell r="ES11">
            <v>13</v>
          </cell>
          <cell r="EU11">
            <v>2.9682539682539684</v>
          </cell>
          <cell r="EV11">
            <v>1.7578288100208768</v>
          </cell>
          <cell r="EW11">
            <v>20.213903743315509</v>
          </cell>
          <cell r="EX11">
            <v>14.384615384615385</v>
          </cell>
          <cell r="EY11">
            <v>2.5384615384615383</v>
          </cell>
          <cell r="EZ11">
            <v>1</v>
          </cell>
          <cell r="FA11">
            <v>0.95721925133689845</v>
          </cell>
          <cell r="FB11">
            <v>15</v>
          </cell>
          <cell r="FC11">
            <v>2526</v>
          </cell>
          <cell r="FD11">
            <v>1437</v>
          </cell>
          <cell r="FE11">
            <v>200</v>
          </cell>
          <cell r="FG11">
            <v>2.964788732394366</v>
          </cell>
          <cell r="FH11">
            <v>1.7578288100208768</v>
          </cell>
          <cell r="FI11">
            <v>20.237529691211403</v>
          </cell>
          <cell r="FJ11">
            <v>11.429864253393665</v>
          </cell>
          <cell r="FK11">
            <v>6.502262443438914</v>
          </cell>
          <cell r="FL11">
            <v>0.90497737556561086</v>
          </cell>
          <cell r="FM11">
            <v>0.72288202692003167</v>
          </cell>
          <cell r="FN11">
            <v>141</v>
          </cell>
        </row>
        <row r="12">
          <cell r="A12">
            <v>8</v>
          </cell>
          <cell r="B12" t="str">
            <v>CIRUGIA TORAX Y CARDIOVASCULAR</v>
          </cell>
          <cell r="C12">
            <v>118</v>
          </cell>
          <cell r="D12">
            <v>417</v>
          </cell>
          <cell r="E12">
            <v>287</v>
          </cell>
          <cell r="F12">
            <v>216</v>
          </cell>
          <cell r="G12">
            <v>99</v>
          </cell>
          <cell r="M12">
            <v>689</v>
          </cell>
          <cell r="N12">
            <v>448</v>
          </cell>
          <cell r="O12">
            <v>175</v>
          </cell>
          <cell r="P12">
            <v>94</v>
          </cell>
          <cell r="Q12">
            <v>10</v>
          </cell>
          <cell r="S12">
            <v>3.8888888888888888</v>
          </cell>
          <cell r="T12">
            <v>1.8617021276595744</v>
          </cell>
          <cell r="U12">
            <v>15.428571428571427</v>
          </cell>
          <cell r="V12">
            <v>13.461538461538462</v>
          </cell>
          <cell r="W12">
            <v>7.2307692307692308</v>
          </cell>
          <cell r="X12">
            <v>0.76923076923076927</v>
          </cell>
          <cell r="Y12">
            <v>0.75428571428571434</v>
          </cell>
          <cell r="AA12">
            <v>152</v>
          </cell>
          <cell r="AB12">
            <v>63</v>
          </cell>
          <cell r="AC12">
            <v>17</v>
          </cell>
          <cell r="AE12">
            <v>3.8974358974358974</v>
          </cell>
          <cell r="AF12">
            <v>2.0828025477707008</v>
          </cell>
          <cell r="AG12">
            <v>15.394736842105264</v>
          </cell>
          <cell r="AH12">
            <v>15.2</v>
          </cell>
          <cell r="AI12">
            <v>6.3</v>
          </cell>
          <cell r="AJ12">
            <v>1.7</v>
          </cell>
          <cell r="AK12">
            <v>0.76315789473684215</v>
          </cell>
          <cell r="AM12">
            <v>145</v>
          </cell>
          <cell r="AN12">
            <v>38</v>
          </cell>
          <cell r="AO12">
            <v>14</v>
          </cell>
          <cell r="AQ12">
            <v>3.2222222222222223</v>
          </cell>
          <cell r="AR12">
            <v>2.4205128205128204</v>
          </cell>
          <cell r="AS12">
            <v>18.620689655172413</v>
          </cell>
          <cell r="AT12">
            <v>11.153846153846153</v>
          </cell>
          <cell r="AU12">
            <v>2.9230769230769229</v>
          </cell>
          <cell r="AV12">
            <v>1.0769230769230769</v>
          </cell>
          <cell r="AW12">
            <v>0.90344827586206899</v>
          </cell>
          <cell r="AY12">
            <v>98</v>
          </cell>
          <cell r="AZ12">
            <v>39</v>
          </cell>
          <cell r="BA12">
            <v>11</v>
          </cell>
          <cell r="BC12">
            <v>1.4</v>
          </cell>
          <cell r="BD12">
            <v>2.4358974358974357</v>
          </cell>
          <cell r="BE12">
            <v>42.857142857142861</v>
          </cell>
          <cell r="BF12">
            <v>6.5333333333333332</v>
          </cell>
          <cell r="BG12">
            <v>2.6</v>
          </cell>
          <cell r="BH12">
            <v>0.73333333333333328</v>
          </cell>
          <cell r="BI12">
            <v>0.69387755102040816</v>
          </cell>
          <cell r="BK12">
            <v>47</v>
          </cell>
          <cell r="BL12">
            <v>16</v>
          </cell>
          <cell r="BM12">
            <v>4</v>
          </cell>
          <cell r="BO12">
            <v>1.5666666666666667</v>
          </cell>
          <cell r="BP12">
            <v>2.468</v>
          </cell>
          <cell r="BQ12">
            <v>38.297872340425535</v>
          </cell>
          <cell r="BR12">
            <v>5.2222222222222223</v>
          </cell>
          <cell r="BS12">
            <v>1.7777777777777777</v>
          </cell>
          <cell r="BT12">
            <v>0.44444444444444442</v>
          </cell>
          <cell r="BU12">
            <v>1</v>
          </cell>
          <cell r="BW12">
            <v>18</v>
          </cell>
          <cell r="BX12">
            <v>2</v>
          </cell>
          <cell r="BY12">
            <v>1</v>
          </cell>
          <cell r="CA12">
            <v>1</v>
          </cell>
          <cell r="CB12">
            <v>2.5198412698412698</v>
          </cell>
          <cell r="CC12">
            <v>60</v>
          </cell>
          <cell r="CD12">
            <v>3</v>
          </cell>
          <cell r="CE12">
            <v>0.33333333333333331</v>
          </cell>
          <cell r="CF12">
            <v>0.16666666666666666</v>
          </cell>
          <cell r="CG12">
            <v>1</v>
          </cell>
          <cell r="CI12">
            <v>32</v>
          </cell>
          <cell r="CJ12">
            <v>9</v>
          </cell>
          <cell r="CK12">
            <v>1</v>
          </cell>
          <cell r="CM12">
            <v>0.88888888888888884</v>
          </cell>
          <cell r="CN12">
            <v>2.5555555555555554</v>
          </cell>
          <cell r="CO12">
            <v>67.5</v>
          </cell>
          <cell r="CP12">
            <v>2.6666666666666665</v>
          </cell>
          <cell r="CQ12">
            <v>0.75</v>
          </cell>
          <cell r="CR12">
            <v>8.3333333333333329E-2</v>
          </cell>
          <cell r="CS12">
            <v>1</v>
          </cell>
          <cell r="CT12">
            <v>0</v>
          </cell>
          <cell r="CU12">
            <v>49</v>
          </cell>
          <cell r="CV12">
            <v>20</v>
          </cell>
          <cell r="CW12">
            <v>5</v>
          </cell>
          <cell r="CY12">
            <v>1.6333333333333333</v>
          </cell>
          <cell r="CZ12">
            <v>2.5480427046263343</v>
          </cell>
          <cell r="DA12">
            <v>36.734693877551024</v>
          </cell>
          <cell r="DB12">
            <v>4.9000000000000004</v>
          </cell>
          <cell r="DC12">
            <v>2</v>
          </cell>
          <cell r="DD12">
            <v>0.5</v>
          </cell>
          <cell r="DE12">
            <v>1</v>
          </cell>
          <cell r="DF12">
            <v>1</v>
          </cell>
          <cell r="DG12">
            <v>90</v>
          </cell>
          <cell r="DH12">
            <v>24</v>
          </cell>
          <cell r="DI12">
            <v>4</v>
          </cell>
          <cell r="DK12">
            <v>2.3076923076923075</v>
          </cell>
          <cell r="DL12">
            <v>2.6426229508196721</v>
          </cell>
          <cell r="DM12">
            <v>26</v>
          </cell>
          <cell r="DN12">
            <v>8.1818181818181817</v>
          </cell>
          <cell r="DO12">
            <v>2.1818181818181817</v>
          </cell>
          <cell r="DP12">
            <v>0.36363636363636365</v>
          </cell>
          <cell r="DQ12">
            <v>1</v>
          </cell>
          <cell r="DS12">
            <v>118</v>
          </cell>
          <cell r="DT12">
            <v>43</v>
          </cell>
          <cell r="DU12">
            <v>11</v>
          </cell>
          <cell r="DW12">
            <v>3.0256410256410255</v>
          </cell>
          <cell r="DX12">
            <v>2.6551724137931036</v>
          </cell>
          <cell r="DY12">
            <v>19.83050847457627</v>
          </cell>
          <cell r="DZ12">
            <v>9.8333333333333339</v>
          </cell>
          <cell r="EA12">
            <v>3.5833333333333335</v>
          </cell>
          <cell r="EB12">
            <v>0.91666666666666663</v>
          </cell>
          <cell r="EC12">
            <v>1.0677966101694916</v>
          </cell>
          <cell r="ED12">
            <v>0</v>
          </cell>
          <cell r="EE12">
            <v>129</v>
          </cell>
          <cell r="EF12">
            <v>34</v>
          </cell>
          <cell r="EG12">
            <v>15</v>
          </cell>
          <cell r="EI12">
            <v>3.5833333333333335</v>
          </cell>
          <cell r="EJ12">
            <v>2.756544502617801</v>
          </cell>
          <cell r="EK12">
            <v>16.744186046511629</v>
          </cell>
          <cell r="EL12">
            <v>11.727272727272727</v>
          </cell>
          <cell r="EM12">
            <v>3.0909090909090908</v>
          </cell>
          <cell r="EN12">
            <v>1.3636363636363635</v>
          </cell>
          <cell r="EO12">
            <v>1</v>
          </cell>
          <cell r="EQ12">
            <v>84</v>
          </cell>
          <cell r="ER12">
            <v>28</v>
          </cell>
          <cell r="ES12">
            <v>7</v>
          </cell>
          <cell r="EU12">
            <v>2.1538461538461537</v>
          </cell>
          <cell r="EV12">
            <v>2.7731707317073169</v>
          </cell>
          <cell r="EW12">
            <v>27.857142857142858</v>
          </cell>
          <cell r="EX12">
            <v>7</v>
          </cell>
          <cell r="EY12">
            <v>2.3333333333333335</v>
          </cell>
          <cell r="EZ12">
            <v>0.58333333333333337</v>
          </cell>
          <cell r="FA12">
            <v>0.84523809523809523</v>
          </cell>
          <cell r="FC12">
            <v>1137</v>
          </cell>
          <cell r="FD12">
            <v>410</v>
          </cell>
          <cell r="FE12">
            <v>100</v>
          </cell>
          <cell r="FG12">
            <v>2.4399141630901289</v>
          </cell>
          <cell r="FH12">
            <v>2.7731707317073169</v>
          </cell>
          <cell r="FI12">
            <v>24.591029023746703</v>
          </cell>
          <cell r="FJ12">
            <v>8.4850746268656714</v>
          </cell>
          <cell r="FK12">
            <v>3.0597014925373136</v>
          </cell>
          <cell r="FL12">
            <v>0.74626865671641796</v>
          </cell>
          <cell r="FM12">
            <v>0.91996481970096744</v>
          </cell>
          <cell r="FN12">
            <v>1</v>
          </cell>
        </row>
        <row r="13">
          <cell r="A13">
            <v>9</v>
          </cell>
          <cell r="B13" t="str">
            <v>OTORRINOLARINGOLOGIA</v>
          </cell>
          <cell r="C13">
            <v>1366</v>
          </cell>
          <cell r="D13">
            <v>6029</v>
          </cell>
          <cell r="E13">
            <v>6692</v>
          </cell>
          <cell r="F13">
            <v>2963</v>
          </cell>
          <cell r="G13">
            <v>787</v>
          </cell>
          <cell r="M13">
            <v>10941</v>
          </cell>
          <cell r="N13">
            <v>6896</v>
          </cell>
          <cell r="O13">
            <v>2521</v>
          </cell>
          <cell r="P13">
            <v>1417</v>
          </cell>
          <cell r="Q13">
            <v>305</v>
          </cell>
          <cell r="R13">
            <v>73</v>
          </cell>
          <cell r="S13">
            <v>3.8547400611620795</v>
          </cell>
          <cell r="T13">
            <v>1.7791107974594214</v>
          </cell>
          <cell r="U13">
            <v>15.565251884172946</v>
          </cell>
          <cell r="V13">
            <v>93.370370370370367</v>
          </cell>
          <cell r="W13">
            <v>52.481481481481481</v>
          </cell>
          <cell r="X13">
            <v>11.296296296296296</v>
          </cell>
          <cell r="Y13">
            <v>0.12177707259024197</v>
          </cell>
          <cell r="Z13">
            <v>105</v>
          </cell>
          <cell r="AA13">
            <v>2537</v>
          </cell>
          <cell r="AB13">
            <v>1040</v>
          </cell>
          <cell r="AC13">
            <v>247</v>
          </cell>
          <cell r="AD13">
            <v>69</v>
          </cell>
          <cell r="AE13">
            <v>4.1454248366013076</v>
          </cell>
          <cell r="AF13">
            <v>2.0586080586080584</v>
          </cell>
          <cell r="AG13">
            <v>14.473787938510052</v>
          </cell>
          <cell r="AH13">
            <v>110.30434782608695</v>
          </cell>
          <cell r="AI13">
            <v>45.217391304347828</v>
          </cell>
          <cell r="AJ13">
            <v>10.739130434782609</v>
          </cell>
          <cell r="AK13">
            <v>0.12022073314938904</v>
          </cell>
          <cell r="AL13">
            <v>142</v>
          </cell>
          <cell r="AM13">
            <v>2188</v>
          </cell>
          <cell r="AN13">
            <v>834</v>
          </cell>
          <cell r="AO13">
            <v>193</v>
          </cell>
          <cell r="AP13">
            <v>78</v>
          </cell>
          <cell r="AQ13">
            <v>4.0362595419847329</v>
          </cell>
          <cell r="AR13">
            <v>2.1930990819879708</v>
          </cell>
          <cell r="AS13">
            <v>14.865248226950355</v>
          </cell>
          <cell r="AT13">
            <v>78.333333333333329</v>
          </cell>
          <cell r="AU13">
            <v>28.74074074074074</v>
          </cell>
          <cell r="AV13">
            <v>8.1481481481481488</v>
          </cell>
          <cell r="AW13">
            <v>0.12111517367458867</v>
          </cell>
          <cell r="AX13">
            <v>111</v>
          </cell>
          <cell r="AY13">
            <v>1661</v>
          </cell>
          <cell r="AZ13">
            <v>622</v>
          </cell>
          <cell r="BA13">
            <v>165</v>
          </cell>
          <cell r="BB13">
            <v>32</v>
          </cell>
          <cell r="BC13">
            <v>1.8153005464480874</v>
          </cell>
          <cell r="BD13">
            <v>2.1930990819879708</v>
          </cell>
          <cell r="BE13">
            <v>14.865248226950355</v>
          </cell>
          <cell r="BF13">
            <v>78.333333333333329</v>
          </cell>
          <cell r="BG13">
            <v>28.74074074074074</v>
          </cell>
          <cell r="BH13">
            <v>8.1481481481481488</v>
          </cell>
          <cell r="BI13">
            <v>0.12101143889223359</v>
          </cell>
          <cell r="BJ13">
            <v>77</v>
          </cell>
          <cell r="BK13">
            <v>801</v>
          </cell>
          <cell r="BL13">
            <v>284</v>
          </cell>
          <cell r="BM13">
            <v>72</v>
          </cell>
          <cell r="BN13">
            <v>11</v>
          </cell>
          <cell r="BO13">
            <v>2.4495412844036699</v>
          </cell>
          <cell r="BP13">
            <v>2.3130807719799855</v>
          </cell>
          <cell r="BQ13">
            <v>24.49438202247191</v>
          </cell>
          <cell r="BR13">
            <v>32.04</v>
          </cell>
          <cell r="BS13">
            <v>11.36</v>
          </cell>
          <cell r="BT13">
            <v>8.1481481481481488</v>
          </cell>
          <cell r="BU13">
            <v>0.17103620474406991</v>
          </cell>
          <cell r="BV13">
            <v>31</v>
          </cell>
          <cell r="BW13">
            <v>290</v>
          </cell>
          <cell r="BX13">
            <v>109</v>
          </cell>
          <cell r="BY13">
            <v>29</v>
          </cell>
          <cell r="CA13">
            <v>1.3615023474178405</v>
          </cell>
          <cell r="CB13">
            <v>2.321876451463075</v>
          </cell>
          <cell r="CC13">
            <v>44.068965517241381</v>
          </cell>
          <cell r="CD13">
            <v>11.6</v>
          </cell>
          <cell r="CE13">
            <v>4.3600000000000003</v>
          </cell>
          <cell r="CF13">
            <v>1.1599999999999999</v>
          </cell>
          <cell r="CG13">
            <v>0.17586206896551723</v>
          </cell>
          <cell r="CH13">
            <v>18</v>
          </cell>
          <cell r="CI13">
            <v>476</v>
          </cell>
          <cell r="CJ13">
            <v>207</v>
          </cell>
          <cell r="CK13">
            <v>47</v>
          </cell>
          <cell r="CM13">
            <v>1.9833333333333334</v>
          </cell>
          <cell r="CN13">
            <v>2.3208508752492798</v>
          </cell>
          <cell r="CO13">
            <v>30.252100840336134</v>
          </cell>
          <cell r="CP13">
            <v>19.04</v>
          </cell>
          <cell r="CQ13">
            <v>8.2799999999999994</v>
          </cell>
          <cell r="CR13">
            <v>1.88</v>
          </cell>
          <cell r="CS13">
            <v>0.13</v>
          </cell>
          <cell r="CT13">
            <v>37</v>
          </cell>
          <cell r="CU13">
            <v>350</v>
          </cell>
          <cell r="CV13">
            <v>153</v>
          </cell>
          <cell r="CW13">
            <v>44</v>
          </cell>
          <cell r="CY13">
            <v>1.440329218106996</v>
          </cell>
          <cell r="CZ13">
            <v>2.319759965709387</v>
          </cell>
          <cell r="DA13">
            <v>41.657142857142858</v>
          </cell>
          <cell r="DB13">
            <v>14.583333333333334</v>
          </cell>
          <cell r="DC13">
            <v>6.375</v>
          </cell>
          <cell r="DD13">
            <v>1.8333333333333333</v>
          </cell>
          <cell r="DE13">
            <v>0.18</v>
          </cell>
          <cell r="DF13">
            <v>19</v>
          </cell>
          <cell r="DG13">
            <v>841</v>
          </cell>
          <cell r="DH13">
            <v>350</v>
          </cell>
          <cell r="DI13">
            <v>96</v>
          </cell>
          <cell r="DK13">
            <v>2.0612745098039214</v>
          </cell>
          <cell r="DL13">
            <v>2.3255582137161084</v>
          </cell>
          <cell r="DM13">
            <v>29.108204518430441</v>
          </cell>
          <cell r="DN13">
            <v>32.346153846153847</v>
          </cell>
          <cell r="DO13">
            <v>13.461538461538462</v>
          </cell>
          <cell r="DP13">
            <v>3.6923076923076925</v>
          </cell>
          <cell r="DQ13">
            <v>0.20332936979785968</v>
          </cell>
          <cell r="DR13">
            <v>42</v>
          </cell>
          <cell r="DS13">
            <v>2051</v>
          </cell>
          <cell r="DT13">
            <v>816</v>
          </cell>
          <cell r="DU13">
            <v>200</v>
          </cell>
          <cell r="DW13">
            <v>3.4183333333333334</v>
          </cell>
          <cell r="DX13">
            <v>2.3518518518518516</v>
          </cell>
          <cell r="DY13">
            <v>17.552413456850317</v>
          </cell>
          <cell r="DZ13">
            <v>78.884615384615387</v>
          </cell>
          <cell r="EA13">
            <v>31.384615384615383</v>
          </cell>
          <cell r="EB13">
            <v>7.6923076923076925</v>
          </cell>
          <cell r="EC13">
            <v>0.14675767918088736</v>
          </cell>
          <cell r="ED13">
            <v>125</v>
          </cell>
          <cell r="EE13">
            <v>2185</v>
          </cell>
          <cell r="EF13">
            <v>730</v>
          </cell>
          <cell r="EG13">
            <v>185</v>
          </cell>
          <cell r="EH13">
            <v>22</v>
          </cell>
          <cell r="EI13">
            <v>3.6235489220563846</v>
          </cell>
          <cell r="EJ13">
            <v>2.4231941481255714</v>
          </cell>
          <cell r="EK13">
            <v>16.558352402745996</v>
          </cell>
          <cell r="EL13">
            <v>91.041666666666671</v>
          </cell>
          <cell r="EM13">
            <v>30.416666666666668</v>
          </cell>
          <cell r="EN13">
            <v>7.708333333333333</v>
          </cell>
          <cell r="EO13">
            <v>0.14187643020594964</v>
          </cell>
          <cell r="EP13">
            <v>149</v>
          </cell>
          <cell r="EQ13">
            <v>1936</v>
          </cell>
          <cell r="ER13">
            <v>661</v>
          </cell>
          <cell r="ES13">
            <v>204</v>
          </cell>
          <cell r="ET13">
            <v>26</v>
          </cell>
          <cell r="EU13">
            <v>3.5072463768115942</v>
          </cell>
          <cell r="EV13">
            <v>2.4694725183441784</v>
          </cell>
          <cell r="EW13">
            <v>17.107438016528924</v>
          </cell>
          <cell r="EX13">
            <v>77.44</v>
          </cell>
          <cell r="EY13">
            <v>26.44</v>
          </cell>
          <cell r="EZ13">
            <v>8.16</v>
          </cell>
          <cell r="FA13">
            <v>0.17097107438016529</v>
          </cell>
          <cell r="FB13">
            <v>140</v>
          </cell>
          <cell r="FC13">
            <v>17837</v>
          </cell>
          <cell r="FD13">
            <v>7223</v>
          </cell>
          <cell r="FE13">
            <v>1787</v>
          </cell>
          <cell r="FF13">
            <v>311</v>
          </cell>
          <cell r="FG13">
            <v>2.9536347077330682</v>
          </cell>
          <cell r="FH13">
            <v>2.4694725183441784</v>
          </cell>
          <cell r="FI13">
            <v>20.313954140270223</v>
          </cell>
          <cell r="FJ13">
            <v>60.057239057239059</v>
          </cell>
          <cell r="FK13">
            <v>24.319865319865318</v>
          </cell>
          <cell r="FL13">
            <v>6.0168350168350164</v>
          </cell>
          <cell r="FM13">
            <v>0.14043841453159164</v>
          </cell>
          <cell r="FN13">
            <v>996</v>
          </cell>
        </row>
        <row r="14">
          <cell r="A14">
            <v>10</v>
          </cell>
          <cell r="B14" t="str">
            <v>CIRUGIA CABEZA Y CUELLO</v>
          </cell>
          <cell r="C14">
            <v>547</v>
          </cell>
          <cell r="D14">
            <v>1947</v>
          </cell>
          <cell r="E14">
            <v>1211</v>
          </cell>
          <cell r="F14">
            <v>669</v>
          </cell>
          <cell r="G14">
            <v>191</v>
          </cell>
          <cell r="M14">
            <v>2512</v>
          </cell>
          <cell r="N14">
            <v>2053</v>
          </cell>
          <cell r="O14">
            <v>630</v>
          </cell>
          <cell r="P14">
            <v>352</v>
          </cell>
          <cell r="Q14">
            <v>110</v>
          </cell>
          <cell r="S14">
            <v>5.6756756756756754</v>
          </cell>
          <cell r="T14">
            <v>1.7897727272727273</v>
          </cell>
          <cell r="U14">
            <v>10.571428571428573</v>
          </cell>
          <cell r="V14">
            <v>25.2</v>
          </cell>
          <cell r="W14">
            <v>14.08</v>
          </cell>
          <cell r="X14">
            <v>4.4000000000000004</v>
          </cell>
          <cell r="Y14">
            <v>0.28253968253968254</v>
          </cell>
          <cell r="Z14">
            <v>23</v>
          </cell>
          <cell r="AA14">
            <v>567</v>
          </cell>
          <cell r="AB14">
            <v>251</v>
          </cell>
          <cell r="AC14">
            <v>101</v>
          </cell>
          <cell r="AE14">
            <v>5.7272727272727275</v>
          </cell>
          <cell r="AF14">
            <v>1.9850746268656716</v>
          </cell>
          <cell r="AG14">
            <v>10.476190476190476</v>
          </cell>
          <cell r="AH14">
            <v>24.652173913043477</v>
          </cell>
          <cell r="AI14">
            <v>10.913043478260869</v>
          </cell>
          <cell r="AJ14">
            <v>4.3913043478260869</v>
          </cell>
          <cell r="AK14">
            <v>0.33509700176366841</v>
          </cell>
          <cell r="AL14">
            <v>22</v>
          </cell>
          <cell r="AM14">
            <v>599</v>
          </cell>
          <cell r="AN14">
            <v>236</v>
          </cell>
          <cell r="AO14">
            <v>104</v>
          </cell>
          <cell r="AQ14">
            <v>5.8725490196078427</v>
          </cell>
          <cell r="AR14">
            <v>2.1406436233611443</v>
          </cell>
          <cell r="AS14">
            <v>10.217028380634391</v>
          </cell>
          <cell r="AT14">
            <v>23.03846153846154</v>
          </cell>
          <cell r="AU14">
            <v>9.0769230769230766</v>
          </cell>
          <cell r="AV14">
            <v>4</v>
          </cell>
          <cell r="AW14">
            <v>0.328881469115192</v>
          </cell>
          <cell r="AX14">
            <v>31</v>
          </cell>
          <cell r="AY14">
            <v>365</v>
          </cell>
          <cell r="AZ14">
            <v>123</v>
          </cell>
          <cell r="BA14">
            <v>42</v>
          </cell>
          <cell r="BC14">
            <v>3.8421052631578947</v>
          </cell>
          <cell r="BD14">
            <v>2.2463617463617465</v>
          </cell>
          <cell r="BE14">
            <v>15.616438356164382</v>
          </cell>
          <cell r="BF14">
            <v>26.071428571428573</v>
          </cell>
          <cell r="BG14">
            <v>8.7857142857142865</v>
          </cell>
          <cell r="BH14">
            <v>3</v>
          </cell>
          <cell r="BI14">
            <v>0.4</v>
          </cell>
          <cell r="BJ14">
            <v>16</v>
          </cell>
          <cell r="BK14">
            <v>256</v>
          </cell>
          <cell r="BL14">
            <v>89</v>
          </cell>
          <cell r="BM14">
            <v>42</v>
          </cell>
          <cell r="BO14">
            <v>3.0476190476190474</v>
          </cell>
          <cell r="BP14">
            <v>2.2997145575642244</v>
          </cell>
          <cell r="BQ14">
            <v>19.6875</v>
          </cell>
          <cell r="BR14">
            <v>12.8</v>
          </cell>
          <cell r="BS14">
            <v>4.45</v>
          </cell>
          <cell r="BT14">
            <v>2.1</v>
          </cell>
          <cell r="BU14">
            <v>0.44140625</v>
          </cell>
          <cell r="BV14">
            <v>5</v>
          </cell>
          <cell r="BW14">
            <v>127</v>
          </cell>
          <cell r="BX14">
            <v>47</v>
          </cell>
          <cell r="BY14">
            <v>26</v>
          </cell>
          <cell r="CA14">
            <v>1.9242424242424243</v>
          </cell>
          <cell r="CB14">
            <v>2.3169398907103824</v>
          </cell>
          <cell r="CC14">
            <v>31.181102362204722</v>
          </cell>
          <cell r="CD14">
            <v>7.9375</v>
          </cell>
          <cell r="CE14">
            <v>2.9375</v>
          </cell>
          <cell r="CF14">
            <v>1.625</v>
          </cell>
          <cell r="CG14">
            <v>0.49606299212598426</v>
          </cell>
          <cell r="CH14">
            <v>1</v>
          </cell>
          <cell r="CI14">
            <v>108</v>
          </cell>
          <cell r="CJ14">
            <v>36</v>
          </cell>
          <cell r="CK14">
            <v>16</v>
          </cell>
          <cell r="CM14">
            <v>1.3333333333333333</v>
          </cell>
          <cell r="CN14">
            <v>2.3386243386243386</v>
          </cell>
          <cell r="CO14">
            <v>45</v>
          </cell>
          <cell r="CP14">
            <v>6.75</v>
          </cell>
          <cell r="CQ14">
            <v>2.25</v>
          </cell>
          <cell r="CR14">
            <v>1</v>
          </cell>
          <cell r="CS14">
            <v>0.64</v>
          </cell>
          <cell r="CT14">
            <v>2</v>
          </cell>
          <cell r="CU14">
            <v>186</v>
          </cell>
          <cell r="CV14">
            <v>83</v>
          </cell>
          <cell r="CW14">
            <v>41</v>
          </cell>
          <cell r="CY14">
            <v>2.2962962962962963</v>
          </cell>
          <cell r="CZ14">
            <v>2.3319638455217748</v>
          </cell>
          <cell r="DA14">
            <v>26.129032258064516</v>
          </cell>
          <cell r="DB14">
            <v>10.941176470588236</v>
          </cell>
          <cell r="DC14">
            <v>4.882352941176471</v>
          </cell>
          <cell r="DD14">
            <v>2.4117647058823528</v>
          </cell>
          <cell r="DE14">
            <v>0.45</v>
          </cell>
          <cell r="DF14">
            <v>0</v>
          </cell>
          <cell r="DG14">
            <v>217</v>
          </cell>
          <cell r="DH14">
            <v>83</v>
          </cell>
          <cell r="DI14">
            <v>33</v>
          </cell>
          <cell r="DK14">
            <v>2.5833333333333335</v>
          </cell>
          <cell r="DL14">
            <v>2.35</v>
          </cell>
          <cell r="DM14">
            <v>23.225806451612904</v>
          </cell>
          <cell r="DN14">
            <v>13.5625</v>
          </cell>
          <cell r="DO14">
            <v>5.1875</v>
          </cell>
          <cell r="DP14">
            <v>2.0625</v>
          </cell>
          <cell r="DQ14">
            <v>0.59447004608294929</v>
          </cell>
          <cell r="DR14">
            <v>2</v>
          </cell>
          <cell r="DS14">
            <v>469</v>
          </cell>
          <cell r="DT14">
            <v>195</v>
          </cell>
          <cell r="DU14">
            <v>82</v>
          </cell>
          <cell r="DW14">
            <v>4.0085470085470085</v>
          </cell>
          <cell r="DX14">
            <v>2.3571906354515049</v>
          </cell>
          <cell r="DY14">
            <v>14.968017057569295</v>
          </cell>
          <cell r="DZ14">
            <v>21.318181818181817</v>
          </cell>
          <cell r="EA14">
            <v>8.8636363636363633</v>
          </cell>
          <cell r="EB14">
            <v>3.7272727272727271</v>
          </cell>
          <cell r="EC14">
            <v>0.43496801705756932</v>
          </cell>
          <cell r="ED14">
            <v>6</v>
          </cell>
          <cell r="EE14">
            <v>551</v>
          </cell>
          <cell r="EF14">
            <v>211</v>
          </cell>
          <cell r="EG14">
            <v>83</v>
          </cell>
          <cell r="EI14">
            <v>3.1666666666666665</v>
          </cell>
          <cell r="EJ14">
            <v>2.38862837045721</v>
          </cell>
          <cell r="EK14">
            <v>18.94736842105263</v>
          </cell>
          <cell r="EL14">
            <v>22.958333333333332</v>
          </cell>
          <cell r="EM14">
            <v>8.7916666666666661</v>
          </cell>
          <cell r="EN14">
            <v>3.4583333333333335</v>
          </cell>
          <cell r="EO14">
            <v>0.38112522686025407</v>
          </cell>
          <cell r="EP14">
            <v>12</v>
          </cell>
          <cell r="EQ14">
            <v>490</v>
          </cell>
          <cell r="ER14">
            <v>172</v>
          </cell>
          <cell r="ES14">
            <v>69</v>
          </cell>
          <cell r="EU14">
            <v>4.1880341880341883</v>
          </cell>
          <cell r="EV14">
            <v>2.4307774227902024</v>
          </cell>
          <cell r="EW14">
            <v>14.326530612244898</v>
          </cell>
          <cell r="EX14">
            <v>19.600000000000001</v>
          </cell>
          <cell r="EY14">
            <v>6.88</v>
          </cell>
          <cell r="EZ14">
            <v>2.76</v>
          </cell>
          <cell r="FA14">
            <v>0.3510204081632653</v>
          </cell>
          <cell r="FB14">
            <v>14</v>
          </cell>
          <cell r="FC14">
            <v>4565</v>
          </cell>
          <cell r="FD14">
            <v>1878</v>
          </cell>
          <cell r="FE14">
            <v>749</v>
          </cell>
          <cell r="FG14">
            <v>3.7696118909991743</v>
          </cell>
          <cell r="FH14">
            <v>2.4307774227902024</v>
          </cell>
          <cell r="FI14">
            <v>15.916757940854328</v>
          </cell>
          <cell r="FJ14">
            <v>18.709016393442624</v>
          </cell>
          <cell r="FK14">
            <v>7.6967213114754101</v>
          </cell>
          <cell r="FL14">
            <v>3.069672131147541</v>
          </cell>
          <cell r="FM14">
            <v>0.38444687842278202</v>
          </cell>
          <cell r="FN14">
            <v>134</v>
          </cell>
        </row>
        <row r="15">
          <cell r="A15">
            <v>11</v>
          </cell>
          <cell r="B15" t="str">
            <v>GINECOLOGIA</v>
          </cell>
          <cell r="C15">
            <v>168</v>
          </cell>
          <cell r="D15">
            <v>1312</v>
          </cell>
          <cell r="E15">
            <v>3291</v>
          </cell>
          <cell r="F15">
            <v>2857</v>
          </cell>
          <cell r="G15">
            <v>1320</v>
          </cell>
          <cell r="M15">
            <v>0</v>
          </cell>
          <cell r="N15">
            <v>8949</v>
          </cell>
          <cell r="O15">
            <v>1447</v>
          </cell>
          <cell r="P15">
            <v>489</v>
          </cell>
          <cell r="Q15">
            <v>76</v>
          </cell>
          <cell r="S15">
            <v>4.6378205128205128</v>
          </cell>
          <cell r="T15">
            <v>2.9591002044989776</v>
          </cell>
          <cell r="U15">
            <v>12.937111264685555</v>
          </cell>
          <cell r="V15">
            <v>55.653846153846153</v>
          </cell>
          <cell r="W15">
            <v>18.807692307692307</v>
          </cell>
          <cell r="X15">
            <v>2.9230769230769229</v>
          </cell>
          <cell r="Y15">
            <v>6.2888735314443681E-2</v>
          </cell>
          <cell r="Z15">
            <v>401</v>
          </cell>
          <cell r="AA15">
            <v>1355</v>
          </cell>
          <cell r="AB15">
            <v>357</v>
          </cell>
          <cell r="AC15">
            <v>57</v>
          </cell>
          <cell r="AE15">
            <v>5.463709677419355</v>
          </cell>
          <cell r="AF15">
            <v>3.3120567375886525</v>
          </cell>
          <cell r="AG15">
            <v>10.981549815498154</v>
          </cell>
          <cell r="AH15">
            <v>58.913043478260867</v>
          </cell>
          <cell r="AI15">
            <v>15.521739130434783</v>
          </cell>
          <cell r="AJ15">
            <v>2.4782608695652173</v>
          </cell>
          <cell r="AK15">
            <v>6.1254612546125464E-2</v>
          </cell>
          <cell r="AL15">
            <v>346</v>
          </cell>
          <cell r="AM15">
            <v>1280</v>
          </cell>
          <cell r="AN15">
            <v>249</v>
          </cell>
          <cell r="AO15">
            <v>57</v>
          </cell>
          <cell r="AQ15">
            <v>3.8554216867469879</v>
          </cell>
          <cell r="AR15">
            <v>3.7278538812785387</v>
          </cell>
          <cell r="AS15">
            <v>15.562500000000002</v>
          </cell>
          <cell r="AT15">
            <v>49.230769230769234</v>
          </cell>
          <cell r="AU15">
            <v>9.5769230769230766</v>
          </cell>
          <cell r="AV15">
            <v>2.1923076923076925</v>
          </cell>
          <cell r="AW15">
            <v>8.1250000000000003E-2</v>
          </cell>
          <cell r="AX15">
            <v>322</v>
          </cell>
          <cell r="AY15">
            <v>919</v>
          </cell>
          <cell r="AZ15">
            <v>195</v>
          </cell>
          <cell r="BA15">
            <v>54</v>
          </cell>
          <cell r="BC15">
            <v>3.5482625482625481</v>
          </cell>
          <cell r="BD15">
            <v>3.8767441860465115</v>
          </cell>
          <cell r="BE15">
            <v>16.90968443960827</v>
          </cell>
          <cell r="BF15">
            <v>35.346153846153847</v>
          </cell>
          <cell r="BG15">
            <v>7.5</v>
          </cell>
          <cell r="BH15">
            <v>2.0769230769230771</v>
          </cell>
          <cell r="BI15">
            <v>7.9434167573449399E-2</v>
          </cell>
          <cell r="BJ15">
            <v>230</v>
          </cell>
          <cell r="BK15">
            <v>447</v>
          </cell>
          <cell r="BL15">
            <v>99</v>
          </cell>
          <cell r="BM15">
            <v>28</v>
          </cell>
          <cell r="BO15">
            <v>2.0318181818181817</v>
          </cell>
          <cell r="BP15">
            <v>3.9222462203023758</v>
          </cell>
          <cell r="BQ15">
            <v>29.530201342281877</v>
          </cell>
          <cell r="BR15">
            <v>20.318181818181817</v>
          </cell>
          <cell r="BS15">
            <v>4.5</v>
          </cell>
          <cell r="BT15">
            <v>1.2727272727272727</v>
          </cell>
          <cell r="BU15">
            <v>0.10514541387024609</v>
          </cell>
          <cell r="BV15">
            <v>92</v>
          </cell>
          <cell r="BW15">
            <v>0</v>
          </cell>
          <cell r="BX15">
            <v>0</v>
          </cell>
          <cell r="BY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I15">
            <v>193</v>
          </cell>
          <cell r="CJ15">
            <v>48</v>
          </cell>
          <cell r="CK15">
            <v>12</v>
          </cell>
          <cell r="CM15">
            <v>1.3040540540540539</v>
          </cell>
          <cell r="CN15">
            <v>3.9255393180236604</v>
          </cell>
          <cell r="CO15">
            <v>46.010362694300518</v>
          </cell>
          <cell r="CP15">
            <v>12.866666666666667</v>
          </cell>
          <cell r="CQ15">
            <v>3.2</v>
          </cell>
          <cell r="CR15">
            <v>0.8</v>
          </cell>
          <cell r="CS15">
            <v>7.0000000000000007E-2</v>
          </cell>
          <cell r="CT15">
            <v>56</v>
          </cell>
          <cell r="CU15">
            <v>615</v>
          </cell>
          <cell r="CV15">
            <v>131</v>
          </cell>
          <cell r="CW15">
            <v>25</v>
          </cell>
          <cell r="CY15">
            <v>2.2610294117647061</v>
          </cell>
          <cell r="CZ15">
            <v>3.989795918367347</v>
          </cell>
          <cell r="DA15">
            <v>26.536585365853657</v>
          </cell>
          <cell r="DB15">
            <v>25.625</v>
          </cell>
          <cell r="DC15">
            <v>5.458333333333333</v>
          </cell>
          <cell r="DD15">
            <v>1.0416666666666667</v>
          </cell>
          <cell r="DE15">
            <v>0.06</v>
          </cell>
          <cell r="DF15">
            <v>176</v>
          </cell>
          <cell r="DG15">
            <v>272</v>
          </cell>
          <cell r="DH15">
            <v>79</v>
          </cell>
          <cell r="DI15">
            <v>19</v>
          </cell>
          <cell r="DK15">
            <v>2.2113821138211383</v>
          </cell>
          <cell r="DL15">
            <v>3.9635701275045538</v>
          </cell>
          <cell r="DM15">
            <v>27.132352941176471</v>
          </cell>
          <cell r="DN15">
            <v>12.363636363636363</v>
          </cell>
          <cell r="DO15">
            <v>3.5909090909090908</v>
          </cell>
          <cell r="DP15">
            <v>0.86363636363636365</v>
          </cell>
          <cell r="DQ15">
            <v>0.11397058823529412</v>
          </cell>
          <cell r="DR15">
            <v>57</v>
          </cell>
          <cell r="DS15">
            <v>874</v>
          </cell>
          <cell r="DT15">
            <v>225</v>
          </cell>
          <cell r="DU15">
            <v>58</v>
          </cell>
          <cell r="DW15">
            <v>2.9133333333333336</v>
          </cell>
          <cell r="DX15">
            <v>3.9540598290598292</v>
          </cell>
          <cell r="DY15">
            <v>20.59496567505721</v>
          </cell>
          <cell r="DZ15">
            <v>33.615384615384613</v>
          </cell>
          <cell r="EA15">
            <v>8.6538461538461533</v>
          </cell>
          <cell r="EB15">
            <v>2.2307692307692308</v>
          </cell>
          <cell r="EC15">
            <v>0.11327231121281464</v>
          </cell>
          <cell r="ED15">
            <v>259</v>
          </cell>
          <cell r="EE15">
            <v>854</v>
          </cell>
          <cell r="EF15">
            <v>226</v>
          </cell>
          <cell r="EG15">
            <v>54</v>
          </cell>
          <cell r="EI15">
            <v>4.2699999999999996</v>
          </cell>
          <cell r="EJ15">
            <v>3.9351763584366064</v>
          </cell>
          <cell r="EK15">
            <v>14.051522248243561</v>
          </cell>
          <cell r="EL15">
            <v>35.583333333333336</v>
          </cell>
          <cell r="EM15">
            <v>9.4166666666666661</v>
          </cell>
          <cell r="EN15">
            <v>2.25</v>
          </cell>
          <cell r="EO15">
            <v>0.11943793911007025</v>
          </cell>
          <cell r="EP15">
            <v>212</v>
          </cell>
          <cell r="EQ15">
            <v>693</v>
          </cell>
          <cell r="ER15">
            <v>189</v>
          </cell>
          <cell r="ES15">
            <v>39</v>
          </cell>
          <cell r="EU15">
            <v>2.75</v>
          </cell>
          <cell r="EV15">
            <v>3.9129864451246172</v>
          </cell>
          <cell r="EW15">
            <v>21.81818181818182</v>
          </cell>
          <cell r="EX15">
            <v>27.72</v>
          </cell>
          <cell r="EY15">
            <v>7.56</v>
          </cell>
          <cell r="EZ15">
            <v>1.56</v>
          </cell>
          <cell r="FA15">
            <v>0.11832611832611832</v>
          </cell>
          <cell r="FB15">
            <v>157</v>
          </cell>
          <cell r="FC15">
            <v>8949</v>
          </cell>
          <cell r="FD15">
            <v>2287</v>
          </cell>
          <cell r="FE15">
            <v>479</v>
          </cell>
          <cell r="FG15">
            <v>3.3567141785446362</v>
          </cell>
          <cell r="FH15">
            <v>3.9129864451246172</v>
          </cell>
          <cell r="FI15">
            <v>17.874622862889709</v>
          </cell>
          <cell r="FJ15">
            <v>34.552123552123554</v>
          </cell>
          <cell r="FK15">
            <v>8.8301158301158296</v>
          </cell>
          <cell r="FL15">
            <v>1.8494208494208495</v>
          </cell>
          <cell r="FM15">
            <v>8.5931388982009166E-2</v>
          </cell>
          <cell r="FN15">
            <v>2308</v>
          </cell>
        </row>
        <row r="16">
          <cell r="A16">
            <v>12</v>
          </cell>
          <cell r="B16" t="str">
            <v>TOTAL</v>
          </cell>
          <cell r="C16">
            <v>10985</v>
          </cell>
          <cell r="D16">
            <v>32100</v>
          </cell>
          <cell r="E16">
            <v>30645</v>
          </cell>
          <cell r="F16">
            <v>17641</v>
          </cell>
          <cell r="G16">
            <v>5610</v>
          </cell>
          <cell r="M16">
            <v>49746</v>
          </cell>
          <cell r="N16">
            <v>47242</v>
          </cell>
          <cell r="O16">
            <v>14633</v>
          </cell>
          <cell r="P16">
            <v>7494</v>
          </cell>
          <cell r="Q16">
            <v>1657</v>
          </cell>
          <cell r="R16">
            <v>231</v>
          </cell>
          <cell r="S16">
            <v>4.9285954866958575</v>
          </cell>
          <cell r="T16">
            <v>1.9526287696824125</v>
          </cell>
          <cell r="U16">
            <v>12.173853618533451</v>
          </cell>
          <cell r="V16">
            <v>562.80769230769226</v>
          </cell>
          <cell r="W16">
            <v>288.23076923076923</v>
          </cell>
          <cell r="X16">
            <v>63.730769230769234</v>
          </cell>
          <cell r="Y16">
            <v>0.21</v>
          </cell>
          <cell r="Z16">
            <v>2614</v>
          </cell>
          <cell r="AA16">
            <v>14206</v>
          </cell>
          <cell r="AB16">
            <v>5989</v>
          </cell>
          <cell r="AC16">
            <v>1344</v>
          </cell>
          <cell r="AD16">
            <v>204</v>
          </cell>
          <cell r="AE16">
            <v>5.298769116001492</v>
          </cell>
          <cell r="AF16">
            <v>2.1389156715864424</v>
          </cell>
          <cell r="AG16">
            <v>11.323384485428692</v>
          </cell>
          <cell r="AH16">
            <v>617.6521739130435</v>
          </cell>
          <cell r="AI16">
            <v>260.39130434782606</v>
          </cell>
          <cell r="AJ16">
            <v>58.434782608695649</v>
          </cell>
          <cell r="AK16">
            <v>0.23</v>
          </cell>
          <cell r="AL16">
            <v>2524</v>
          </cell>
          <cell r="AM16">
            <v>12775</v>
          </cell>
          <cell r="AN16">
            <v>4726</v>
          </cell>
          <cell r="AO16">
            <v>1174</v>
          </cell>
          <cell r="AP16">
            <v>209</v>
          </cell>
          <cell r="AQ16">
            <v>4.4036539124439846</v>
          </cell>
          <cell r="AR16">
            <v>2.2853533966719755</v>
          </cell>
          <cell r="AS16">
            <v>13.625048923679062</v>
          </cell>
          <cell r="AT16">
            <v>491.34615384615387</v>
          </cell>
          <cell r="AU16">
            <v>181.76923076923077</v>
          </cell>
          <cell r="AV16">
            <v>45.153846153846153</v>
          </cell>
          <cell r="AW16">
            <v>0.26</v>
          </cell>
          <cell r="AX16">
            <v>2289</v>
          </cell>
          <cell r="AY16">
            <v>9912</v>
          </cell>
          <cell r="AZ16">
            <v>3733</v>
          </cell>
          <cell r="BA16">
            <v>989</v>
          </cell>
          <cell r="BB16">
            <v>162</v>
          </cell>
          <cell r="BC16">
            <v>2.8199146514935989</v>
          </cell>
          <cell r="BD16">
            <v>2.3482818339258045</v>
          </cell>
          <cell r="BE16">
            <v>21.277239709443101</v>
          </cell>
          <cell r="BF16">
            <v>381.23076923076923</v>
          </cell>
          <cell r="BG16">
            <v>143.57692307692307</v>
          </cell>
          <cell r="BH16">
            <v>38.03846153846154</v>
          </cell>
          <cell r="BI16">
            <v>0.28000000000000003</v>
          </cell>
          <cell r="BJ16">
            <v>1652</v>
          </cell>
          <cell r="BK16">
            <v>4763</v>
          </cell>
          <cell r="BL16">
            <v>1633</v>
          </cell>
          <cell r="BM16">
            <v>433</v>
          </cell>
          <cell r="BN16">
            <v>149</v>
          </cell>
          <cell r="BO16">
            <v>2.6300386526780786</v>
          </cell>
          <cell r="BP16">
            <v>2.3876564156945919</v>
          </cell>
          <cell r="BQ16">
            <v>22.813352928826369</v>
          </cell>
          <cell r="BR16">
            <v>216.5</v>
          </cell>
          <cell r="BS16">
            <v>74.227272727272734</v>
          </cell>
          <cell r="BT16">
            <v>19.681818181818183</v>
          </cell>
          <cell r="BU16">
            <v>0.38</v>
          </cell>
          <cell r="BV16">
            <v>700</v>
          </cell>
          <cell r="BW16">
            <v>1906</v>
          </cell>
          <cell r="BX16">
            <v>1396</v>
          </cell>
          <cell r="BY16">
            <v>273</v>
          </cell>
          <cell r="BZ16">
            <v>39</v>
          </cell>
          <cell r="CA16">
            <v>1.562295081967213</v>
          </cell>
          <cell r="CB16">
            <v>2.3305033839253535</v>
          </cell>
          <cell r="CC16">
            <v>38.405036726128017</v>
          </cell>
          <cell r="CD16">
            <v>105.88888888888889</v>
          </cell>
          <cell r="CE16">
            <v>77.555555555555557</v>
          </cell>
          <cell r="CF16">
            <v>15.166666666666666</v>
          </cell>
          <cell r="CG16">
            <v>0.55000000000000004</v>
          </cell>
          <cell r="CH16">
            <v>170</v>
          </cell>
          <cell r="CI16">
            <v>2909</v>
          </cell>
          <cell r="CJ16">
            <v>1110</v>
          </cell>
          <cell r="CK16">
            <v>330</v>
          </cell>
          <cell r="CL16">
            <v>14</v>
          </cell>
          <cell r="CM16">
            <v>1.9013071895424836</v>
          </cell>
          <cell r="CN16">
            <v>2.3428549518806796</v>
          </cell>
          <cell r="CO16">
            <v>31.557236163630115</v>
          </cell>
          <cell r="CP16">
            <v>153.10526315789474</v>
          </cell>
          <cell r="CQ16">
            <v>58.421052631578945</v>
          </cell>
          <cell r="CR16">
            <v>17.368421052631579</v>
          </cell>
          <cell r="CS16">
            <v>0.36</v>
          </cell>
          <cell r="CT16">
            <v>286</v>
          </cell>
          <cell r="CU16">
            <v>3050</v>
          </cell>
          <cell r="CV16">
            <v>1073</v>
          </cell>
          <cell r="CW16">
            <v>342</v>
          </cell>
          <cell r="CX16">
            <v>49</v>
          </cell>
          <cell r="CY16">
            <v>1.8285371702637889</v>
          </cell>
          <cell r="CZ16">
            <v>2.3625985121897326</v>
          </cell>
          <cell r="DA16">
            <v>32.813114754098358</v>
          </cell>
          <cell r="DB16">
            <v>132.60869565217391</v>
          </cell>
          <cell r="DC16">
            <v>46.652173913043477</v>
          </cell>
          <cell r="DD16">
            <v>14.869565217391305</v>
          </cell>
          <cell r="DE16">
            <v>0.35</v>
          </cell>
          <cell r="DF16">
            <v>421</v>
          </cell>
          <cell r="DG16">
            <v>4279</v>
          </cell>
          <cell r="DH16">
            <v>1633</v>
          </cell>
          <cell r="DI16">
            <v>514</v>
          </cell>
          <cell r="DJ16">
            <v>56</v>
          </cell>
          <cell r="DK16">
            <v>2.2784877529286476</v>
          </cell>
          <cell r="DL16">
            <v>2.3772188835238128</v>
          </cell>
          <cell r="DM16">
            <v>26.333255433512502</v>
          </cell>
          <cell r="DN16">
            <v>178.29166666666666</v>
          </cell>
          <cell r="DO16">
            <v>68.041666666666671</v>
          </cell>
          <cell r="DP16">
            <v>21.416666666666668</v>
          </cell>
          <cell r="DQ16">
            <v>0.36</v>
          </cell>
          <cell r="DR16">
            <v>333</v>
          </cell>
          <cell r="DS16">
            <v>9859</v>
          </cell>
          <cell r="DT16">
            <v>3724</v>
          </cell>
          <cell r="DU16">
            <v>1049</v>
          </cell>
          <cell r="DV16">
            <v>153</v>
          </cell>
          <cell r="DW16">
            <v>3.9014641867827464</v>
          </cell>
          <cell r="DX16">
            <v>2.4081695426163452</v>
          </cell>
          <cell r="DY16">
            <v>15.378841667511917</v>
          </cell>
          <cell r="DZ16">
            <v>379.19230769230768</v>
          </cell>
          <cell r="EA16">
            <v>143.23076923076923</v>
          </cell>
          <cell r="EB16">
            <v>40.346153846153847</v>
          </cell>
          <cell r="EC16">
            <v>0.27</v>
          </cell>
          <cell r="ED16">
            <v>1399</v>
          </cell>
          <cell r="EE16">
            <v>10180</v>
          </cell>
          <cell r="EF16">
            <v>3541</v>
          </cell>
          <cell r="EG16">
            <v>1010</v>
          </cell>
          <cell r="EH16">
            <v>138</v>
          </cell>
          <cell r="EI16">
            <v>4.0253064452352705</v>
          </cell>
          <cell r="EJ16">
            <v>2.4540108731831798</v>
          </cell>
          <cell r="EK16">
            <v>14.905697445972496</v>
          </cell>
          <cell r="EL16">
            <v>424.16666666666669</v>
          </cell>
          <cell r="EM16">
            <v>147.54166666666666</v>
          </cell>
          <cell r="EN16">
            <v>42.083333333333336</v>
          </cell>
          <cell r="EO16">
            <v>0.27</v>
          </cell>
          <cell r="EP16">
            <v>1513</v>
          </cell>
          <cell r="EQ16">
            <v>8516</v>
          </cell>
          <cell r="ER16">
            <v>3031</v>
          </cell>
          <cell r="ES16">
            <v>920</v>
          </cell>
          <cell r="ET16">
            <v>198</v>
          </cell>
          <cell r="EU16">
            <v>3.8656377666817976</v>
          </cell>
          <cell r="EV16">
            <v>2.4815904613258963</v>
          </cell>
          <cell r="EW16">
            <v>15.521371535932362</v>
          </cell>
          <cell r="EX16">
            <v>354.83333333333331</v>
          </cell>
          <cell r="EY16">
            <v>126.29166666666667</v>
          </cell>
          <cell r="EZ16">
            <v>38.333333333333336</v>
          </cell>
          <cell r="FA16">
            <v>0.31</v>
          </cell>
          <cell r="FB16">
            <v>1099</v>
          </cell>
          <cell r="FC16">
            <v>96988</v>
          </cell>
          <cell r="FD16">
            <v>39083</v>
          </cell>
          <cell r="FE16">
            <v>10035</v>
          </cell>
          <cell r="FF16">
            <v>1602</v>
          </cell>
          <cell r="FG16">
            <v>3.535578885972587</v>
          </cell>
          <cell r="FH16">
            <v>2.4815904613258963</v>
          </cell>
          <cell r="FI16">
            <v>16.970346847032623</v>
          </cell>
          <cell r="FJ16">
            <v>371.73101045296164</v>
          </cell>
          <cell r="FK16">
            <v>149.79547038327524</v>
          </cell>
          <cell r="FL16">
            <v>38.461672473867594</v>
          </cell>
          <cell r="FM16">
            <v>0.28000000000000003</v>
          </cell>
          <cell r="FN16">
            <v>15000</v>
          </cell>
        </row>
      </sheetData>
      <sheetData sheetId="3">
        <row r="5">
          <cell r="A5">
            <v>1</v>
          </cell>
          <cell r="B5" t="str">
            <v xml:space="preserve">Psiquiatría </v>
          </cell>
          <cell r="C5">
            <v>29</v>
          </cell>
          <cell r="D5">
            <v>1444</v>
          </cell>
          <cell r="E5">
            <v>3536</v>
          </cell>
          <cell r="F5">
            <v>2641</v>
          </cell>
          <cell r="G5">
            <v>823</v>
          </cell>
          <cell r="M5">
            <v>5582</v>
          </cell>
          <cell r="N5">
            <v>2891</v>
          </cell>
          <cell r="O5">
            <v>1140</v>
          </cell>
          <cell r="P5">
            <v>827</v>
          </cell>
          <cell r="Q5">
            <v>148</v>
          </cell>
          <cell r="R5">
            <v>131</v>
          </cell>
          <cell r="S5">
            <v>1.952054794520548</v>
          </cell>
          <cell r="T5">
            <v>1.3784764207980653</v>
          </cell>
          <cell r="U5">
            <v>30.736842105263161</v>
          </cell>
          <cell r="V5">
            <v>43.846153846153847</v>
          </cell>
          <cell r="W5">
            <v>31.807692307692307</v>
          </cell>
          <cell r="X5">
            <v>5.6923076923076925</v>
          </cell>
          <cell r="Y5">
            <v>0.04</v>
          </cell>
          <cell r="Z5">
            <v>11</v>
          </cell>
          <cell r="AA5">
            <v>1092</v>
          </cell>
          <cell r="AB5">
            <v>677</v>
          </cell>
          <cell r="AC5">
            <v>118</v>
          </cell>
          <cell r="AD5">
            <v>7</v>
          </cell>
          <cell r="AE5">
            <v>2.0222222222222221</v>
          </cell>
          <cell r="AF5">
            <v>1.4840425531914894</v>
          </cell>
          <cell r="AG5">
            <v>29.670329670329672</v>
          </cell>
          <cell r="AH5">
            <v>45.5</v>
          </cell>
          <cell r="AI5">
            <v>28.208333333333332</v>
          </cell>
          <cell r="AJ5">
            <v>4.916666666666667</v>
          </cell>
          <cell r="AK5">
            <v>0.05</v>
          </cell>
          <cell r="AL5">
            <v>15</v>
          </cell>
          <cell r="AM5">
            <v>921</v>
          </cell>
          <cell r="AN5">
            <v>483</v>
          </cell>
          <cell r="AO5">
            <v>93</v>
          </cell>
          <cell r="AP5">
            <v>117</v>
          </cell>
          <cell r="AQ5">
            <v>2.0197368421052633</v>
          </cell>
          <cell r="AR5">
            <v>1.5868142929038751</v>
          </cell>
          <cell r="AS5">
            <v>29.706840390879478</v>
          </cell>
          <cell r="AT5">
            <v>35.42307692307692</v>
          </cell>
          <cell r="AU5">
            <v>18.576923076923077</v>
          </cell>
          <cell r="AV5">
            <v>3.5769230769230771</v>
          </cell>
          <cell r="AW5">
            <v>0.05</v>
          </cell>
          <cell r="AX5">
            <v>14</v>
          </cell>
          <cell r="AY5">
            <v>793</v>
          </cell>
          <cell r="AZ5">
            <v>391</v>
          </cell>
          <cell r="BA5">
            <v>83</v>
          </cell>
          <cell r="BB5">
            <v>124</v>
          </cell>
          <cell r="BC5">
            <v>1.9484029484029484</v>
          </cell>
          <cell r="BD5">
            <v>1.6593776282590411</v>
          </cell>
          <cell r="BE5">
            <v>30.794451450189158</v>
          </cell>
          <cell r="BF5">
            <v>30.5</v>
          </cell>
          <cell r="BG5">
            <v>15.038461538461538</v>
          </cell>
          <cell r="BH5">
            <v>3.1923076923076925</v>
          </cell>
          <cell r="BI5">
            <v>0.06</v>
          </cell>
          <cell r="BJ5">
            <v>12</v>
          </cell>
          <cell r="BK5">
            <v>440</v>
          </cell>
          <cell r="BL5">
            <v>161</v>
          </cell>
          <cell r="BM5">
            <v>35</v>
          </cell>
          <cell r="BN5">
            <v>55</v>
          </cell>
          <cell r="BO5">
            <v>1.4666666666666666</v>
          </cell>
          <cell r="BP5">
            <v>1.7274517526585269</v>
          </cell>
          <cell r="BQ5">
            <v>40.909090909090907</v>
          </cell>
          <cell r="BR5">
            <v>16.923076923076923</v>
          </cell>
          <cell r="BS5">
            <v>6.1923076923076925</v>
          </cell>
          <cell r="BT5">
            <v>1.3461538461538463</v>
          </cell>
          <cell r="BU5">
            <v>7.0000000000000007E-2</v>
          </cell>
          <cell r="BV5">
            <v>7</v>
          </cell>
          <cell r="BW5">
            <v>457</v>
          </cell>
          <cell r="BX5">
            <v>137</v>
          </cell>
          <cell r="BY5">
            <v>32</v>
          </cell>
          <cell r="BZ5">
            <v>47</v>
          </cell>
          <cell r="CA5">
            <v>1.3765060240963856</v>
          </cell>
          <cell r="CB5">
            <v>1.8097907324364724</v>
          </cell>
          <cell r="CC5">
            <v>43.588621444201316</v>
          </cell>
          <cell r="CD5">
            <v>18.28</v>
          </cell>
          <cell r="CE5">
            <v>5.48</v>
          </cell>
          <cell r="CF5">
            <v>1.28</v>
          </cell>
          <cell r="CG5">
            <v>0.05</v>
          </cell>
          <cell r="CH5">
            <v>7</v>
          </cell>
          <cell r="CI5">
            <v>464</v>
          </cell>
          <cell r="CJ5">
            <v>129</v>
          </cell>
          <cell r="CK5">
            <v>29</v>
          </cell>
          <cell r="CL5">
            <v>86</v>
          </cell>
          <cell r="CM5">
            <v>1</v>
          </cell>
          <cell r="CN5">
            <v>2</v>
          </cell>
          <cell r="CO5">
            <v>46</v>
          </cell>
          <cell r="CP5">
            <v>18</v>
          </cell>
          <cell r="CQ5">
            <v>5</v>
          </cell>
          <cell r="CR5">
            <v>1</v>
          </cell>
          <cell r="CS5">
            <v>0.04</v>
          </cell>
          <cell r="CT5">
            <v>6</v>
          </cell>
          <cell r="CU5">
            <v>502</v>
          </cell>
          <cell r="CV5">
            <v>129</v>
          </cell>
          <cell r="CW5">
            <v>31</v>
          </cell>
          <cell r="CX5">
            <v>66</v>
          </cell>
          <cell r="CY5">
            <v>1</v>
          </cell>
          <cell r="CZ5">
            <v>2</v>
          </cell>
          <cell r="DA5">
            <v>54</v>
          </cell>
          <cell r="DB5">
            <v>20</v>
          </cell>
          <cell r="DC5">
            <v>5</v>
          </cell>
          <cell r="DD5">
            <v>1</v>
          </cell>
          <cell r="DE5">
            <v>0.05</v>
          </cell>
          <cell r="DF5">
            <v>11</v>
          </cell>
          <cell r="DG5">
            <v>618</v>
          </cell>
          <cell r="DH5">
            <v>218</v>
          </cell>
          <cell r="DI5">
            <v>44</v>
          </cell>
          <cell r="DJ5">
            <v>31</v>
          </cell>
          <cell r="DK5">
            <v>1.6479999999999999</v>
          </cell>
          <cell r="DL5">
            <v>2.0390228426395938</v>
          </cell>
          <cell r="DM5">
            <v>36.407766990291258</v>
          </cell>
          <cell r="DN5">
            <v>23.76923076923077</v>
          </cell>
          <cell r="DO5">
            <v>8.384615384615385</v>
          </cell>
          <cell r="DP5">
            <v>1.6923076923076923</v>
          </cell>
          <cell r="DQ5">
            <v>0.06</v>
          </cell>
          <cell r="DR5">
            <v>2</v>
          </cell>
          <cell r="DS5">
            <v>750</v>
          </cell>
          <cell r="DT5">
            <v>347</v>
          </cell>
          <cell r="DU5">
            <v>71</v>
          </cell>
          <cell r="DV5">
            <v>38</v>
          </cell>
          <cell r="DW5">
            <v>2.1306818181818183</v>
          </cell>
          <cell r="DX5">
            <v>2.0511574735638756</v>
          </cell>
          <cell r="DY5">
            <v>28.16</v>
          </cell>
          <cell r="DZ5">
            <v>28.846153846153847</v>
          </cell>
          <cell r="EA5">
            <v>13.346153846153847</v>
          </cell>
          <cell r="EB5">
            <v>2.7307692307692308</v>
          </cell>
          <cell r="EC5">
            <v>0.06</v>
          </cell>
          <cell r="ED5">
            <v>2</v>
          </cell>
          <cell r="EE5">
            <v>763</v>
          </cell>
          <cell r="EF5">
            <v>331</v>
          </cell>
          <cell r="EG5">
            <v>62</v>
          </cell>
          <cell r="EH5">
            <v>44</v>
          </cell>
          <cell r="EI5">
            <v>2.2180232558139537</v>
          </cell>
          <cell r="EJ5">
            <v>2.073107049608355</v>
          </cell>
          <cell r="EK5">
            <v>27.051114023591087</v>
          </cell>
          <cell r="EL5">
            <v>31.791666666666668</v>
          </cell>
          <cell r="EM5">
            <v>13.791666666666666</v>
          </cell>
          <cell r="EN5">
            <v>2.5833333333333335</v>
          </cell>
          <cell r="EO5">
            <v>0.06</v>
          </cell>
          <cell r="EP5">
            <v>4</v>
          </cell>
          <cell r="EQ5">
            <v>533</v>
          </cell>
          <cell r="ER5">
            <v>252</v>
          </cell>
          <cell r="ES5">
            <v>44</v>
          </cell>
          <cell r="ET5">
            <v>45</v>
          </cell>
          <cell r="EU5">
            <v>1.8253424657534247</v>
          </cell>
          <cell r="EV5">
            <v>2.0756981871631552</v>
          </cell>
          <cell r="EW5">
            <v>32.870544090056285</v>
          </cell>
          <cell r="EX5">
            <v>21.32</v>
          </cell>
          <cell r="EY5">
            <v>10.08</v>
          </cell>
          <cell r="EZ5">
            <v>1.76</v>
          </cell>
          <cell r="FA5">
            <v>0.09</v>
          </cell>
          <cell r="FB5">
            <v>5</v>
          </cell>
          <cell r="FC5">
            <v>8473</v>
          </cell>
          <cell r="FD5">
            <v>4082</v>
          </cell>
          <cell r="FE5">
            <v>790</v>
          </cell>
          <cell r="FF5">
            <v>791</v>
          </cell>
          <cell r="FG5">
            <v>1.7718527812630698</v>
          </cell>
          <cell r="FH5">
            <v>2.0756981871631552</v>
          </cell>
          <cell r="FI5">
            <v>33.862858491679454</v>
          </cell>
          <cell r="FJ5">
            <v>27.78032786885246</v>
          </cell>
          <cell r="FK5">
            <v>13.38360655737705</v>
          </cell>
          <cell r="FL5">
            <v>2.5901639344262297</v>
          </cell>
          <cell r="FM5">
            <v>0.05</v>
          </cell>
          <cell r="FN5">
            <v>96</v>
          </cell>
        </row>
        <row r="6">
          <cell r="A6">
            <v>2</v>
          </cell>
          <cell r="B6" t="str">
            <v>Psicología</v>
          </cell>
          <cell r="C6">
            <v>496</v>
          </cell>
          <cell r="D6">
            <v>3589</v>
          </cell>
          <cell r="E6">
            <v>8478</v>
          </cell>
          <cell r="F6">
            <v>6461</v>
          </cell>
          <cell r="G6">
            <v>2040</v>
          </cell>
          <cell r="M6">
            <v>12907</v>
          </cell>
          <cell r="N6">
            <v>8157</v>
          </cell>
          <cell r="O6">
            <v>2153</v>
          </cell>
          <cell r="P6">
            <v>611</v>
          </cell>
          <cell r="Q6">
            <v>360</v>
          </cell>
          <cell r="S6">
            <v>1.7647540983606558</v>
          </cell>
          <cell r="T6">
            <v>3.5237315875613748</v>
          </cell>
          <cell r="U6">
            <v>33.999071063632137</v>
          </cell>
          <cell r="V6">
            <v>82.807692307692307</v>
          </cell>
          <cell r="W6">
            <v>23.5</v>
          </cell>
          <cell r="X6">
            <v>13.846153846153847</v>
          </cell>
          <cell r="AA6">
            <v>2623</v>
          </cell>
          <cell r="AB6">
            <v>675</v>
          </cell>
          <cell r="AC6">
            <v>368</v>
          </cell>
          <cell r="AD6">
            <v>35</v>
          </cell>
          <cell r="AE6">
            <v>1.9871212121212121</v>
          </cell>
          <cell r="AF6">
            <v>3.885925925925926</v>
          </cell>
          <cell r="AG6">
            <v>30.194433854365233</v>
          </cell>
          <cell r="AH6">
            <v>109.29166666666667</v>
          </cell>
          <cell r="AI6">
            <v>28.125</v>
          </cell>
          <cell r="AJ6">
            <v>15.333333333333334</v>
          </cell>
          <cell r="AM6">
            <v>2243</v>
          </cell>
          <cell r="AN6">
            <v>575</v>
          </cell>
          <cell r="AO6">
            <v>213</v>
          </cell>
          <cell r="AP6">
            <v>5</v>
          </cell>
          <cell r="AQ6">
            <v>1.7044072948328268</v>
          </cell>
          <cell r="AR6">
            <v>3.9008695652173913</v>
          </cell>
          <cell r="AS6">
            <v>35.202853321444493</v>
          </cell>
          <cell r="AT6">
            <v>86.269230769230774</v>
          </cell>
          <cell r="AU6">
            <v>22.115384615384617</v>
          </cell>
          <cell r="AV6">
            <v>8.1923076923076916</v>
          </cell>
          <cell r="AY6">
            <v>1861</v>
          </cell>
          <cell r="AZ6">
            <v>506</v>
          </cell>
          <cell r="BA6">
            <v>182</v>
          </cell>
          <cell r="BC6">
            <v>1.5771186440677967</v>
          </cell>
          <cell r="BD6">
            <v>3.6778656126482212</v>
          </cell>
          <cell r="BE6">
            <v>38.044062332079527</v>
          </cell>
          <cell r="BF6">
            <v>77.541666666666671</v>
          </cell>
          <cell r="BG6">
            <v>21.083333333333332</v>
          </cell>
          <cell r="BH6">
            <v>7.583333333333333</v>
          </cell>
          <cell r="BK6">
            <v>1766</v>
          </cell>
          <cell r="BL6">
            <v>236</v>
          </cell>
          <cell r="BM6">
            <v>158</v>
          </cell>
          <cell r="BO6">
            <v>1.3711180124223603</v>
          </cell>
          <cell r="BP6">
            <v>7.4830508474576272</v>
          </cell>
          <cell r="BQ6">
            <v>43.759909399773505</v>
          </cell>
          <cell r="BR6">
            <v>67.92307692307692</v>
          </cell>
          <cell r="BS6">
            <v>9.0769230769230766</v>
          </cell>
          <cell r="BT6">
            <v>6.0769230769230766</v>
          </cell>
          <cell r="BW6">
            <v>1744</v>
          </cell>
          <cell r="BX6">
            <v>183</v>
          </cell>
          <cell r="BY6">
            <v>98</v>
          </cell>
          <cell r="CA6">
            <v>1.3252279635258359</v>
          </cell>
          <cell r="CB6">
            <v>9.5300546448087431</v>
          </cell>
          <cell r="CC6">
            <v>45.27522935779816</v>
          </cell>
          <cell r="CD6">
            <v>69.760000000000005</v>
          </cell>
          <cell r="CE6">
            <v>7.32</v>
          </cell>
          <cell r="CF6">
            <v>3.92</v>
          </cell>
          <cell r="CI6">
            <v>1796</v>
          </cell>
          <cell r="CJ6">
            <v>202</v>
          </cell>
          <cell r="CK6">
            <v>115</v>
          </cell>
          <cell r="CL6">
            <v>0</v>
          </cell>
          <cell r="CM6">
            <v>1.4</v>
          </cell>
          <cell r="CN6">
            <v>9</v>
          </cell>
          <cell r="CO6">
            <v>44</v>
          </cell>
          <cell r="CP6">
            <v>72</v>
          </cell>
          <cell r="CQ6">
            <v>8</v>
          </cell>
          <cell r="CR6">
            <v>5</v>
          </cell>
          <cell r="CU6">
            <v>1557</v>
          </cell>
          <cell r="CV6">
            <v>228</v>
          </cell>
          <cell r="CW6">
            <v>94</v>
          </cell>
          <cell r="CX6">
            <v>14</v>
          </cell>
          <cell r="CY6">
            <v>1.3</v>
          </cell>
          <cell r="CZ6">
            <v>7</v>
          </cell>
          <cell r="DA6">
            <v>45</v>
          </cell>
          <cell r="DB6">
            <v>60</v>
          </cell>
          <cell r="DC6">
            <v>9</v>
          </cell>
          <cell r="DD6">
            <v>4</v>
          </cell>
          <cell r="DG6">
            <v>1703</v>
          </cell>
          <cell r="DH6">
            <v>281</v>
          </cell>
          <cell r="DI6">
            <v>146</v>
          </cell>
          <cell r="DJ6">
            <v>7</v>
          </cell>
          <cell r="DK6">
            <v>1.2862537764350452</v>
          </cell>
          <cell r="DL6">
            <v>6.0604982206405698</v>
          </cell>
          <cell r="DM6">
            <v>46.647093364650615</v>
          </cell>
          <cell r="DN6">
            <v>65.5</v>
          </cell>
          <cell r="DO6">
            <v>10.807692307692308</v>
          </cell>
          <cell r="DP6">
            <v>5.615384615384615</v>
          </cell>
          <cell r="DS6">
            <v>1753</v>
          </cell>
          <cell r="DT6">
            <v>271</v>
          </cell>
          <cell r="DU6">
            <v>199</v>
          </cell>
          <cell r="DW6">
            <v>1</v>
          </cell>
          <cell r="DX6">
            <v>6</v>
          </cell>
          <cell r="DY6">
            <v>44</v>
          </cell>
          <cell r="DZ6">
            <v>67</v>
          </cell>
          <cell r="EA6">
            <v>10</v>
          </cell>
          <cell r="EB6">
            <v>8</v>
          </cell>
          <cell r="EE6">
            <v>2093</v>
          </cell>
          <cell r="EF6">
            <v>303</v>
          </cell>
          <cell r="EG6">
            <v>210</v>
          </cell>
          <cell r="EH6">
            <v>8</v>
          </cell>
          <cell r="EI6">
            <v>2</v>
          </cell>
          <cell r="EJ6">
            <v>7</v>
          </cell>
          <cell r="EK6">
            <v>39</v>
          </cell>
          <cell r="EL6">
            <v>81</v>
          </cell>
          <cell r="EM6">
            <v>12</v>
          </cell>
          <cell r="EN6">
            <v>8</v>
          </cell>
          <cell r="EQ6">
            <v>1720</v>
          </cell>
          <cell r="ER6">
            <v>267</v>
          </cell>
          <cell r="ES6">
            <v>146</v>
          </cell>
          <cell r="EU6">
            <v>1</v>
          </cell>
          <cell r="EV6">
            <v>6</v>
          </cell>
          <cell r="EW6">
            <v>40</v>
          </cell>
          <cell r="EX6">
            <v>66</v>
          </cell>
          <cell r="EY6">
            <v>10</v>
          </cell>
          <cell r="EZ6">
            <v>6</v>
          </cell>
          <cell r="FC6">
            <v>23012</v>
          </cell>
          <cell r="FD6">
            <v>4338</v>
          </cell>
          <cell r="FE6">
            <v>2289</v>
          </cell>
          <cell r="FF6">
            <v>69</v>
          </cell>
          <cell r="FG6">
            <v>2</v>
          </cell>
          <cell r="FH6">
            <v>5</v>
          </cell>
          <cell r="FI6">
            <v>40</v>
          </cell>
          <cell r="FJ6">
            <v>75</v>
          </cell>
          <cell r="FK6">
            <v>14</v>
          </cell>
          <cell r="FL6">
            <v>7</v>
          </cell>
        </row>
      </sheetData>
      <sheetData sheetId="4">
        <row r="5">
          <cell r="A5">
            <v>1</v>
          </cell>
          <cell r="B5" t="str">
            <v xml:space="preserve">Medic.Estomatol. y Atenc.al Infante </v>
          </cell>
          <cell r="C5">
            <v>1106</v>
          </cell>
          <cell r="D5">
            <v>26520</v>
          </cell>
          <cell r="E5">
            <v>13160</v>
          </cell>
          <cell r="F5">
            <v>6462</v>
          </cell>
          <cell r="G5">
            <v>2373</v>
          </cell>
          <cell r="M5">
            <v>27147</v>
          </cell>
          <cell r="N5">
            <v>22466</v>
          </cell>
          <cell r="O5">
            <v>5380</v>
          </cell>
          <cell r="P5">
            <v>2186</v>
          </cell>
          <cell r="Q5">
            <v>547</v>
          </cell>
          <cell r="S5">
            <v>12</v>
          </cell>
          <cell r="U5">
            <v>5</v>
          </cell>
          <cell r="V5">
            <v>207</v>
          </cell>
          <cell r="Y5">
            <v>3.4000000000000002E-2</v>
          </cell>
          <cell r="AA5">
            <v>5179</v>
          </cell>
          <cell r="AB5">
            <v>1749</v>
          </cell>
          <cell r="AC5">
            <v>489</v>
          </cell>
          <cell r="AE5">
            <v>11</v>
          </cell>
          <cell r="AG5">
            <v>6</v>
          </cell>
          <cell r="AH5">
            <v>216</v>
          </cell>
          <cell r="AK5">
            <v>3.5999999999999997E-2</v>
          </cell>
          <cell r="AM5">
            <v>4582</v>
          </cell>
          <cell r="AN5">
            <v>1265</v>
          </cell>
          <cell r="AO5">
            <v>412</v>
          </cell>
          <cell r="AQ5">
            <v>11</v>
          </cell>
          <cell r="AS5">
            <v>5</v>
          </cell>
          <cell r="AT5">
            <v>176</v>
          </cell>
          <cell r="AW5">
            <v>3.5999999999999997E-2</v>
          </cell>
          <cell r="AY5">
            <v>3663</v>
          </cell>
          <cell r="AZ5">
            <v>967</v>
          </cell>
          <cell r="BA5">
            <v>293</v>
          </cell>
          <cell r="BC5">
            <v>9</v>
          </cell>
          <cell r="BE5">
            <v>7</v>
          </cell>
          <cell r="BF5">
            <v>153</v>
          </cell>
          <cell r="BI5">
            <v>4.2999999999999997E-2</v>
          </cell>
          <cell r="BK5">
            <v>3286</v>
          </cell>
          <cell r="BL5">
            <v>841</v>
          </cell>
          <cell r="BM5">
            <v>243</v>
          </cell>
          <cell r="BO5">
            <v>7</v>
          </cell>
          <cell r="BQ5">
            <v>9</v>
          </cell>
          <cell r="BR5">
            <v>126</v>
          </cell>
          <cell r="BU5">
            <v>0.04</v>
          </cell>
          <cell r="BW5">
            <v>3196</v>
          </cell>
          <cell r="BX5">
            <v>792</v>
          </cell>
          <cell r="BY5">
            <v>249</v>
          </cell>
          <cell r="CA5">
            <v>10</v>
          </cell>
          <cell r="CC5">
            <v>6</v>
          </cell>
          <cell r="CD5">
            <v>133</v>
          </cell>
          <cell r="CG5">
            <v>3.7999999999999999E-2</v>
          </cell>
          <cell r="CI5">
            <v>3503</v>
          </cell>
          <cell r="CJ5">
            <v>1038</v>
          </cell>
          <cell r="CK5">
            <v>353</v>
          </cell>
          <cell r="CM5">
            <v>8</v>
          </cell>
          <cell r="CO5">
            <v>8</v>
          </cell>
          <cell r="CP5">
            <v>140</v>
          </cell>
          <cell r="CS5">
            <v>6.0999999999999999E-2</v>
          </cell>
          <cell r="CU5">
            <v>3990</v>
          </cell>
          <cell r="CV5">
            <v>1244</v>
          </cell>
          <cell r="CW5">
            <v>435</v>
          </cell>
          <cell r="CY5">
            <v>9</v>
          </cell>
          <cell r="DA5">
            <v>6</v>
          </cell>
          <cell r="DB5">
            <v>160</v>
          </cell>
          <cell r="DE5">
            <v>7.6999999999999999E-2</v>
          </cell>
          <cell r="DG5">
            <v>3913</v>
          </cell>
          <cell r="DH5">
            <v>1005</v>
          </cell>
          <cell r="DI5">
            <v>383</v>
          </cell>
          <cell r="DK5">
            <v>9</v>
          </cell>
          <cell r="DM5">
            <v>7</v>
          </cell>
          <cell r="DN5">
            <v>151</v>
          </cell>
          <cell r="DQ5">
            <v>9.5000000000000001E-2</v>
          </cell>
          <cell r="DS5">
            <v>4908</v>
          </cell>
          <cell r="DT5">
            <v>1527</v>
          </cell>
          <cell r="DU5">
            <v>476</v>
          </cell>
          <cell r="DW5">
            <v>10</v>
          </cell>
          <cell r="DY5">
            <v>6</v>
          </cell>
          <cell r="DZ5">
            <v>189</v>
          </cell>
          <cell r="EC5">
            <v>0.08</v>
          </cell>
          <cell r="EE5">
            <v>4261</v>
          </cell>
          <cell r="EF5">
            <v>1241</v>
          </cell>
          <cell r="EG5">
            <v>424</v>
          </cell>
          <cell r="EI5">
            <v>9</v>
          </cell>
          <cell r="EK5">
            <v>7</v>
          </cell>
          <cell r="EL5">
            <v>164</v>
          </cell>
          <cell r="EO5">
            <v>8.2000000000000003E-2</v>
          </cell>
          <cell r="EQ5">
            <v>3760</v>
          </cell>
          <cell r="ER5">
            <v>1090</v>
          </cell>
          <cell r="ES5">
            <v>362</v>
          </cell>
          <cell r="EU5">
            <v>9</v>
          </cell>
          <cell r="EW5">
            <v>7</v>
          </cell>
          <cell r="EX5">
            <v>150</v>
          </cell>
          <cell r="FA5">
            <v>8.1000000000000003E-2</v>
          </cell>
          <cell r="FC5">
            <v>49621</v>
          </cell>
          <cell r="FD5">
            <v>14945</v>
          </cell>
          <cell r="FE5">
            <v>4666</v>
          </cell>
          <cell r="FG5">
            <v>9</v>
          </cell>
          <cell r="FI5">
            <v>6</v>
          </cell>
          <cell r="FJ5">
            <v>164</v>
          </cell>
          <cell r="FM5">
            <v>0.06</v>
          </cell>
        </row>
        <row r="6">
          <cell r="A6">
            <v>2</v>
          </cell>
          <cell r="B6" t="str">
            <v>Ortodoncia y Ortopedia Maxilar</v>
          </cell>
          <cell r="C6">
            <v>356</v>
          </cell>
          <cell r="D6">
            <v>1442</v>
          </cell>
          <cell r="E6">
            <v>5933</v>
          </cell>
          <cell r="F6">
            <v>13136</v>
          </cell>
          <cell r="G6">
            <v>8858</v>
          </cell>
          <cell r="M6">
            <v>14435</v>
          </cell>
          <cell r="N6">
            <v>15290</v>
          </cell>
          <cell r="O6">
            <v>2635</v>
          </cell>
          <cell r="P6">
            <v>416</v>
          </cell>
          <cell r="Q6">
            <v>1</v>
          </cell>
          <cell r="S6">
            <v>4</v>
          </cell>
          <cell r="U6">
            <v>17</v>
          </cell>
          <cell r="V6">
            <v>101</v>
          </cell>
          <cell r="Y6">
            <v>5.0000000000000001E-3</v>
          </cell>
          <cell r="AA6">
            <v>2704</v>
          </cell>
          <cell r="AB6">
            <v>260</v>
          </cell>
          <cell r="AE6">
            <v>4</v>
          </cell>
          <cell r="AG6">
            <v>17</v>
          </cell>
          <cell r="AH6">
            <v>113</v>
          </cell>
          <cell r="AK6">
            <v>1.2999999999999999E-2</v>
          </cell>
          <cell r="AM6">
            <v>2535</v>
          </cell>
          <cell r="AN6">
            <v>133</v>
          </cell>
          <cell r="AQ6">
            <v>3</v>
          </cell>
          <cell r="AS6">
            <v>18</v>
          </cell>
          <cell r="AT6">
            <v>98</v>
          </cell>
          <cell r="AW6">
            <v>4.0000000000000001E-3</v>
          </cell>
          <cell r="AY6">
            <v>2663</v>
          </cell>
          <cell r="AZ6">
            <v>121</v>
          </cell>
          <cell r="BC6">
            <v>4</v>
          </cell>
          <cell r="BE6">
            <v>17</v>
          </cell>
          <cell r="BF6">
            <v>111</v>
          </cell>
          <cell r="BI6">
            <v>5.0000000000000001E-3</v>
          </cell>
          <cell r="BK6">
            <v>2444</v>
          </cell>
          <cell r="BL6">
            <v>48</v>
          </cell>
          <cell r="BO6">
            <v>3</v>
          </cell>
          <cell r="BQ6">
            <v>22</v>
          </cell>
          <cell r="BR6">
            <v>94</v>
          </cell>
          <cell r="BU6">
            <v>5.0000000000000001E-3</v>
          </cell>
          <cell r="BW6">
            <v>2438</v>
          </cell>
          <cell r="BX6">
            <v>21</v>
          </cell>
          <cell r="CA6">
            <v>3</v>
          </cell>
          <cell r="CC6">
            <v>19</v>
          </cell>
          <cell r="CD6">
            <v>98</v>
          </cell>
          <cell r="CG6">
            <v>4.0000000000000001E-3</v>
          </cell>
          <cell r="CI6">
            <v>2497</v>
          </cell>
          <cell r="CJ6">
            <v>58</v>
          </cell>
          <cell r="CK6">
            <v>2</v>
          </cell>
          <cell r="CM6">
            <v>3</v>
          </cell>
          <cell r="CO6">
            <v>18</v>
          </cell>
          <cell r="CP6">
            <v>100</v>
          </cell>
          <cell r="CS6">
            <v>1E-3</v>
          </cell>
          <cell r="CU6">
            <v>2332</v>
          </cell>
          <cell r="CV6">
            <v>61</v>
          </cell>
          <cell r="CY6">
            <v>4</v>
          </cell>
          <cell r="DA6">
            <v>17</v>
          </cell>
          <cell r="DB6">
            <v>93</v>
          </cell>
          <cell r="DE6">
            <v>2E-3</v>
          </cell>
          <cell r="DG6">
            <v>2411</v>
          </cell>
          <cell r="DH6">
            <v>41</v>
          </cell>
          <cell r="DK6">
            <v>3.6</v>
          </cell>
          <cell r="DM6">
            <v>17</v>
          </cell>
          <cell r="DN6">
            <v>93</v>
          </cell>
          <cell r="DQ6">
            <v>2E-3</v>
          </cell>
          <cell r="DS6">
            <v>2809</v>
          </cell>
          <cell r="DT6">
            <v>52</v>
          </cell>
          <cell r="DW6">
            <v>4</v>
          </cell>
          <cell r="DY6">
            <v>15</v>
          </cell>
          <cell r="DZ6">
            <v>108</v>
          </cell>
          <cell r="EC6">
            <v>3.0000000000000001E-3</v>
          </cell>
          <cell r="EE6">
            <v>2279</v>
          </cell>
          <cell r="EF6">
            <v>53</v>
          </cell>
          <cell r="EI6">
            <v>3</v>
          </cell>
          <cell r="EK6">
            <v>18</v>
          </cell>
          <cell r="EL6">
            <v>91</v>
          </cell>
          <cell r="EO6">
            <v>3.0000000000000001E-3</v>
          </cell>
          <cell r="EQ6">
            <v>1978</v>
          </cell>
          <cell r="ER6">
            <v>104</v>
          </cell>
          <cell r="EU6">
            <v>3</v>
          </cell>
          <cell r="EW6">
            <v>18</v>
          </cell>
          <cell r="EX6">
            <v>79</v>
          </cell>
          <cell r="FA6">
            <v>3.0000000000000001E-3</v>
          </cell>
          <cell r="FC6">
            <v>29725</v>
          </cell>
          <cell r="FD6">
            <v>1368</v>
          </cell>
          <cell r="FE6">
            <v>3</v>
          </cell>
          <cell r="FG6">
            <v>3</v>
          </cell>
          <cell r="FI6">
            <v>18</v>
          </cell>
          <cell r="FJ6">
            <v>98</v>
          </cell>
          <cell r="FM6">
            <v>3.0000000000000001E-3</v>
          </cell>
        </row>
        <row r="7">
          <cell r="A7">
            <v>3</v>
          </cell>
          <cell r="B7" t="str">
            <v>Cirugía Buco Maxilo facial</v>
          </cell>
          <cell r="C7">
            <v>123</v>
          </cell>
          <cell r="D7">
            <v>3598</v>
          </cell>
          <cell r="E7">
            <v>5073</v>
          </cell>
          <cell r="F7">
            <v>1865</v>
          </cell>
          <cell r="G7">
            <v>1019</v>
          </cell>
          <cell r="M7">
            <v>6577</v>
          </cell>
          <cell r="N7">
            <v>5101</v>
          </cell>
          <cell r="O7">
            <v>1482</v>
          </cell>
          <cell r="P7">
            <v>157</v>
          </cell>
          <cell r="Q7">
            <v>27</v>
          </cell>
          <cell r="S7">
            <v>3</v>
          </cell>
          <cell r="U7">
            <v>18</v>
          </cell>
          <cell r="V7">
            <v>57</v>
          </cell>
          <cell r="Y7">
            <v>0.18099999999999999</v>
          </cell>
          <cell r="AA7">
            <v>1385</v>
          </cell>
          <cell r="AB7">
            <v>57</v>
          </cell>
          <cell r="AE7">
            <v>4</v>
          </cell>
          <cell r="AG7">
            <v>15</v>
          </cell>
          <cell r="AH7">
            <v>58</v>
          </cell>
          <cell r="AK7">
            <v>0.183</v>
          </cell>
          <cell r="AM7">
            <v>1086</v>
          </cell>
          <cell r="AN7">
            <v>47</v>
          </cell>
          <cell r="AQ7">
            <v>3</v>
          </cell>
          <cell r="AS7">
            <v>20</v>
          </cell>
          <cell r="AT7">
            <v>42</v>
          </cell>
          <cell r="AW7">
            <v>0.23799999999999999</v>
          </cell>
          <cell r="AY7">
            <v>898</v>
          </cell>
          <cell r="AZ7">
            <v>46</v>
          </cell>
          <cell r="BA7">
            <v>4</v>
          </cell>
          <cell r="BC7">
            <v>3</v>
          </cell>
          <cell r="BE7">
            <v>21</v>
          </cell>
          <cell r="BF7">
            <v>37</v>
          </cell>
          <cell r="BI7">
            <v>0.23400000000000001</v>
          </cell>
          <cell r="BK7">
            <v>863</v>
          </cell>
          <cell r="BL7">
            <v>49</v>
          </cell>
          <cell r="BM7">
            <v>1</v>
          </cell>
          <cell r="BO7">
            <v>2</v>
          </cell>
          <cell r="BQ7">
            <v>28</v>
          </cell>
          <cell r="BR7">
            <v>32</v>
          </cell>
          <cell r="BU7">
            <v>0.20699999999999999</v>
          </cell>
          <cell r="BW7">
            <v>883</v>
          </cell>
          <cell r="BX7">
            <v>49</v>
          </cell>
          <cell r="BY7">
            <v>1</v>
          </cell>
          <cell r="CA7">
            <v>2</v>
          </cell>
          <cell r="CC7">
            <v>26</v>
          </cell>
          <cell r="CD7">
            <v>35</v>
          </cell>
          <cell r="CG7">
            <v>0.182</v>
          </cell>
          <cell r="CI7">
            <v>1050</v>
          </cell>
          <cell r="CJ7">
            <v>67</v>
          </cell>
          <cell r="CM7">
            <v>3</v>
          </cell>
          <cell r="CO7">
            <v>18</v>
          </cell>
          <cell r="CP7">
            <v>42</v>
          </cell>
          <cell r="CS7">
            <v>0.216</v>
          </cell>
          <cell r="CU7">
            <v>941</v>
          </cell>
          <cell r="CV7">
            <v>66</v>
          </cell>
          <cell r="CY7">
            <v>2</v>
          </cell>
          <cell r="DA7">
            <v>25</v>
          </cell>
          <cell r="DB7">
            <v>36</v>
          </cell>
          <cell r="DE7">
            <v>0.21099999999999999</v>
          </cell>
          <cell r="DG7">
            <v>857</v>
          </cell>
          <cell r="DH7">
            <v>47</v>
          </cell>
          <cell r="DK7">
            <v>3</v>
          </cell>
          <cell r="DM7">
            <v>23</v>
          </cell>
          <cell r="DN7">
            <v>33</v>
          </cell>
          <cell r="DQ7">
            <v>0.24399999999999999</v>
          </cell>
          <cell r="DS7">
            <v>825</v>
          </cell>
          <cell r="DT7">
            <v>57</v>
          </cell>
          <cell r="DW7">
            <v>2</v>
          </cell>
          <cell r="DY7">
            <v>27</v>
          </cell>
          <cell r="DZ7">
            <v>32</v>
          </cell>
          <cell r="EC7">
            <v>0.26700000000000002</v>
          </cell>
          <cell r="EE7">
            <v>800</v>
          </cell>
          <cell r="EF7">
            <v>62</v>
          </cell>
          <cell r="EI7">
            <v>2</v>
          </cell>
          <cell r="EK7">
            <v>28</v>
          </cell>
          <cell r="EL7">
            <v>32</v>
          </cell>
          <cell r="EO7">
            <v>0.26400000000000001</v>
          </cell>
          <cell r="EQ7">
            <v>608</v>
          </cell>
          <cell r="ER7">
            <v>77</v>
          </cell>
          <cell r="ES7">
            <v>3</v>
          </cell>
          <cell r="EU7">
            <v>3</v>
          </cell>
          <cell r="EW7">
            <v>20</v>
          </cell>
          <cell r="EX7">
            <v>24</v>
          </cell>
          <cell r="FA7">
            <v>0.32200000000000001</v>
          </cell>
          <cell r="FC7">
            <v>11678</v>
          </cell>
          <cell r="FD7">
            <v>781</v>
          </cell>
          <cell r="FE7">
            <v>36</v>
          </cell>
          <cell r="FG7">
            <v>3</v>
          </cell>
          <cell r="FI7">
            <v>22</v>
          </cell>
          <cell r="FJ7">
            <v>38</v>
          </cell>
          <cell r="FM7">
            <v>0.22800000000000001</v>
          </cell>
        </row>
        <row r="8">
          <cell r="A8">
            <v>4</v>
          </cell>
          <cell r="B8" t="str">
            <v>Estética,Terapia Pulpar y R.O.</v>
          </cell>
          <cell r="C8">
            <v>69</v>
          </cell>
          <cell r="D8">
            <v>7025</v>
          </cell>
          <cell r="E8">
            <v>10753</v>
          </cell>
          <cell r="F8">
            <v>3315</v>
          </cell>
          <cell r="G8">
            <v>1209</v>
          </cell>
          <cell r="M8">
            <v>11728</v>
          </cell>
          <cell r="N8">
            <v>10651</v>
          </cell>
          <cell r="O8">
            <v>3054</v>
          </cell>
          <cell r="P8">
            <v>683</v>
          </cell>
          <cell r="S8">
            <v>5</v>
          </cell>
          <cell r="U8">
            <v>13</v>
          </cell>
          <cell r="V8">
            <v>117</v>
          </cell>
          <cell r="Y8">
            <v>1.7999999999999999E-2</v>
          </cell>
          <cell r="AA8">
            <v>2846</v>
          </cell>
          <cell r="AB8">
            <v>341</v>
          </cell>
          <cell r="AC8">
            <v>1</v>
          </cell>
          <cell r="AE8">
            <v>6</v>
          </cell>
          <cell r="AG8">
            <v>10</v>
          </cell>
          <cell r="AH8">
            <v>119</v>
          </cell>
          <cell r="AK8">
            <v>0.02</v>
          </cell>
          <cell r="AM8">
            <v>2293</v>
          </cell>
          <cell r="AN8">
            <v>344</v>
          </cell>
          <cell r="AO8">
            <v>1</v>
          </cell>
          <cell r="AQ8">
            <v>4</v>
          </cell>
          <cell r="AS8">
            <v>16</v>
          </cell>
          <cell r="AT8">
            <v>88</v>
          </cell>
          <cell r="AW8">
            <v>2.1000000000000001E-2</v>
          </cell>
          <cell r="AY8">
            <v>1623</v>
          </cell>
          <cell r="AZ8">
            <v>252</v>
          </cell>
          <cell r="BC8">
            <v>3</v>
          </cell>
          <cell r="BE8">
            <v>20</v>
          </cell>
          <cell r="BF8">
            <v>68</v>
          </cell>
          <cell r="BI8">
            <v>2.5999999999999999E-2</v>
          </cell>
          <cell r="BK8">
            <v>1324</v>
          </cell>
          <cell r="BL8">
            <v>174</v>
          </cell>
          <cell r="BO8">
            <v>3</v>
          </cell>
          <cell r="BQ8">
            <v>21</v>
          </cell>
          <cell r="BR8">
            <v>53</v>
          </cell>
          <cell r="BU8">
            <v>1.9E-2</v>
          </cell>
          <cell r="BW8">
            <v>1292</v>
          </cell>
          <cell r="BX8">
            <v>153</v>
          </cell>
          <cell r="CA8">
            <v>3</v>
          </cell>
          <cell r="CC8">
            <v>22</v>
          </cell>
          <cell r="CD8">
            <v>52</v>
          </cell>
          <cell r="CG8">
            <v>1.4999999999999999E-2</v>
          </cell>
          <cell r="CI8">
            <v>1404</v>
          </cell>
          <cell r="CJ8">
            <v>177</v>
          </cell>
          <cell r="CM8">
            <v>2</v>
          </cell>
          <cell r="CO8">
            <v>31</v>
          </cell>
          <cell r="CP8">
            <v>56</v>
          </cell>
          <cell r="CS8">
            <v>1.7000000000000001E-2</v>
          </cell>
          <cell r="CU8">
            <v>1984</v>
          </cell>
          <cell r="CV8">
            <v>322</v>
          </cell>
          <cell r="CY8">
            <v>3</v>
          </cell>
          <cell r="DA8">
            <v>21</v>
          </cell>
          <cell r="DB8">
            <v>79</v>
          </cell>
          <cell r="DE8">
            <v>2.3E-2</v>
          </cell>
          <cell r="DG8">
            <v>1806</v>
          </cell>
          <cell r="DH8">
            <v>216</v>
          </cell>
          <cell r="DK8">
            <v>2</v>
          </cell>
          <cell r="DM8">
            <v>24</v>
          </cell>
          <cell r="DN8">
            <v>67</v>
          </cell>
          <cell r="DQ8">
            <v>2.4E-2</v>
          </cell>
          <cell r="DS8">
            <v>1691</v>
          </cell>
          <cell r="DT8">
            <v>250</v>
          </cell>
          <cell r="DW8">
            <v>2</v>
          </cell>
          <cell r="DY8">
            <v>27</v>
          </cell>
          <cell r="DZ8">
            <v>63</v>
          </cell>
          <cell r="EC8">
            <v>3.1E-2</v>
          </cell>
          <cell r="EE8">
            <v>1854</v>
          </cell>
          <cell r="EF8">
            <v>236</v>
          </cell>
          <cell r="EI8">
            <v>2</v>
          </cell>
          <cell r="EK8">
            <v>25</v>
          </cell>
          <cell r="EL8">
            <v>69</v>
          </cell>
          <cell r="EO8">
            <v>2.5999999999999999E-2</v>
          </cell>
          <cell r="EQ8">
            <v>1200</v>
          </cell>
          <cell r="ER8">
            <v>153</v>
          </cell>
          <cell r="EU8">
            <v>3</v>
          </cell>
          <cell r="EW8">
            <v>22</v>
          </cell>
          <cell r="EX8">
            <v>50</v>
          </cell>
          <cell r="FA8">
            <v>3.5999999999999997E-2</v>
          </cell>
          <cell r="FC8">
            <v>22371</v>
          </cell>
          <cell r="FD8">
            <v>3301</v>
          </cell>
          <cell r="FE8">
            <v>2</v>
          </cell>
          <cell r="FG8">
            <v>3</v>
          </cell>
          <cell r="FI8">
            <v>20</v>
          </cell>
          <cell r="FJ8">
            <v>73</v>
          </cell>
          <cell r="FM8">
            <v>2.3E-2</v>
          </cell>
        </row>
        <row r="9">
          <cell r="A9">
            <v>5</v>
          </cell>
          <cell r="B9" t="str">
            <v>Odontopediatria Tarde</v>
          </cell>
          <cell r="C9">
            <v>33</v>
          </cell>
          <cell r="D9">
            <v>979</v>
          </cell>
          <cell r="E9">
            <v>980</v>
          </cell>
          <cell r="F9">
            <v>783</v>
          </cell>
          <cell r="G9">
            <v>590</v>
          </cell>
          <cell r="M9">
            <v>1699</v>
          </cell>
          <cell r="N9">
            <v>1666</v>
          </cell>
          <cell r="O9">
            <v>168</v>
          </cell>
          <cell r="P9">
            <v>0</v>
          </cell>
          <cell r="R9">
            <v>168</v>
          </cell>
          <cell r="S9">
            <v>4</v>
          </cell>
          <cell r="U9">
            <v>17</v>
          </cell>
          <cell r="V9">
            <v>14</v>
          </cell>
          <cell r="AA9">
            <v>130</v>
          </cell>
          <cell r="AB9">
            <v>130</v>
          </cell>
          <cell r="AD9">
            <v>130</v>
          </cell>
          <cell r="AE9">
            <v>3</v>
          </cell>
          <cell r="AG9">
            <v>22</v>
          </cell>
          <cell r="AH9">
            <v>11</v>
          </cell>
          <cell r="AM9">
            <v>91</v>
          </cell>
          <cell r="AN9">
            <v>0</v>
          </cell>
          <cell r="AP9">
            <v>91</v>
          </cell>
          <cell r="AQ9">
            <v>3</v>
          </cell>
          <cell r="AS9">
            <v>24</v>
          </cell>
          <cell r="AT9">
            <v>10</v>
          </cell>
          <cell r="AY9">
            <v>230</v>
          </cell>
          <cell r="AZ9">
            <v>2</v>
          </cell>
          <cell r="BA9">
            <v>2</v>
          </cell>
          <cell r="BB9">
            <v>230</v>
          </cell>
          <cell r="BC9">
            <v>4</v>
          </cell>
          <cell r="BE9">
            <v>14</v>
          </cell>
          <cell r="BF9">
            <v>18</v>
          </cell>
          <cell r="BK9">
            <v>231</v>
          </cell>
          <cell r="BN9">
            <v>231</v>
          </cell>
          <cell r="BO9">
            <v>4</v>
          </cell>
          <cell r="BQ9">
            <v>15</v>
          </cell>
          <cell r="BR9">
            <v>17</v>
          </cell>
          <cell r="BW9">
            <v>132</v>
          </cell>
          <cell r="BZ9">
            <v>132</v>
          </cell>
          <cell r="CA9">
            <v>3</v>
          </cell>
          <cell r="CC9">
            <v>20</v>
          </cell>
          <cell r="CD9">
            <v>12</v>
          </cell>
          <cell r="CI9">
            <v>517</v>
          </cell>
          <cell r="CJ9">
            <v>1</v>
          </cell>
          <cell r="CL9">
            <v>517</v>
          </cell>
          <cell r="CM9">
            <v>3</v>
          </cell>
          <cell r="CO9">
            <v>20</v>
          </cell>
          <cell r="CP9">
            <v>25</v>
          </cell>
          <cell r="CS9">
            <v>0</v>
          </cell>
          <cell r="CU9">
            <v>431</v>
          </cell>
          <cell r="CV9">
            <v>0</v>
          </cell>
          <cell r="CX9">
            <v>431</v>
          </cell>
          <cell r="CY9">
            <v>3</v>
          </cell>
          <cell r="DA9">
            <v>20</v>
          </cell>
          <cell r="DB9">
            <v>23</v>
          </cell>
          <cell r="DE9">
            <v>0</v>
          </cell>
          <cell r="DG9">
            <v>499</v>
          </cell>
          <cell r="DH9">
            <v>2</v>
          </cell>
          <cell r="DI9">
            <v>2</v>
          </cell>
          <cell r="DJ9">
            <v>499</v>
          </cell>
          <cell r="DK9">
            <v>2</v>
          </cell>
          <cell r="DM9">
            <v>25</v>
          </cell>
          <cell r="DN9">
            <v>21</v>
          </cell>
          <cell r="DQ9">
            <v>0</v>
          </cell>
          <cell r="DS9">
            <v>305</v>
          </cell>
          <cell r="DT9">
            <v>4</v>
          </cell>
          <cell r="DV9">
            <v>305</v>
          </cell>
          <cell r="DW9">
            <v>1</v>
          </cell>
          <cell r="DY9">
            <v>50</v>
          </cell>
          <cell r="DZ9">
            <v>13</v>
          </cell>
          <cell r="EC9">
            <v>0</v>
          </cell>
          <cell r="EE9">
            <v>324</v>
          </cell>
          <cell r="EF9">
            <v>3</v>
          </cell>
          <cell r="EG9">
            <v>3</v>
          </cell>
          <cell r="EH9">
            <v>324</v>
          </cell>
          <cell r="EI9">
            <v>1</v>
          </cell>
          <cell r="EK9">
            <v>47</v>
          </cell>
          <cell r="EL9">
            <v>14</v>
          </cell>
          <cell r="EO9">
            <v>0</v>
          </cell>
          <cell r="EQ9">
            <v>307</v>
          </cell>
          <cell r="ER9">
            <v>0</v>
          </cell>
          <cell r="ET9">
            <v>307</v>
          </cell>
          <cell r="EU9">
            <v>2</v>
          </cell>
          <cell r="EW9">
            <v>29</v>
          </cell>
          <cell r="EX9">
            <v>11</v>
          </cell>
          <cell r="FA9">
            <v>0</v>
          </cell>
          <cell r="FC9">
            <v>3365</v>
          </cell>
          <cell r="FD9">
            <v>142</v>
          </cell>
          <cell r="FE9">
            <v>7</v>
          </cell>
          <cell r="FF9">
            <v>3365</v>
          </cell>
          <cell r="FG9">
            <v>2</v>
          </cell>
          <cell r="FI9">
            <v>26</v>
          </cell>
          <cell r="FJ9">
            <v>16</v>
          </cell>
          <cell r="FM9">
            <v>0</v>
          </cell>
        </row>
        <row r="10">
          <cell r="A10">
            <v>6</v>
          </cell>
          <cell r="B10" t="str">
            <v>TOTAL</v>
          </cell>
          <cell r="C10">
            <v>1687</v>
          </cell>
          <cell r="D10">
            <v>39564</v>
          </cell>
          <cell r="E10">
            <v>35899</v>
          </cell>
          <cell r="F10">
            <v>25561</v>
          </cell>
          <cell r="G10">
            <v>14049</v>
          </cell>
          <cell r="M10">
            <v>61586</v>
          </cell>
          <cell r="N10">
            <v>55174</v>
          </cell>
          <cell r="O10">
            <v>12719</v>
          </cell>
          <cell r="P10">
            <v>3442</v>
          </cell>
          <cell r="Q10">
            <v>575</v>
          </cell>
          <cell r="R10">
            <v>168</v>
          </cell>
          <cell r="S10">
            <v>5</v>
          </cell>
          <cell r="T10">
            <v>3.6952353282975015</v>
          </cell>
          <cell r="U10">
            <v>11</v>
          </cell>
          <cell r="V10">
            <v>548</v>
          </cell>
          <cell r="W10">
            <v>150</v>
          </cell>
          <cell r="X10">
            <v>25</v>
          </cell>
          <cell r="Y10">
            <v>4.1000000000000002E-2</v>
          </cell>
          <cell r="AA10">
            <v>12244</v>
          </cell>
          <cell r="AB10">
            <v>2537</v>
          </cell>
          <cell r="AC10">
            <v>490</v>
          </cell>
          <cell r="AD10">
            <v>130</v>
          </cell>
          <cell r="AE10">
            <v>6</v>
          </cell>
          <cell r="AF10">
            <v>4.8261726448561291</v>
          </cell>
          <cell r="AG10">
            <v>10</v>
          </cell>
          <cell r="AH10">
            <v>567</v>
          </cell>
          <cell r="AI10">
            <v>109</v>
          </cell>
          <cell r="AJ10">
            <v>23</v>
          </cell>
          <cell r="AK10">
            <v>4.1000000000000002E-2</v>
          </cell>
          <cell r="AM10">
            <v>10587</v>
          </cell>
          <cell r="AN10">
            <v>1789</v>
          </cell>
          <cell r="AO10">
            <v>413</v>
          </cell>
          <cell r="AP10">
            <v>91</v>
          </cell>
          <cell r="AQ10">
            <v>5</v>
          </cell>
          <cell r="AR10">
            <v>5.9178311906092791</v>
          </cell>
          <cell r="AS10">
            <v>12</v>
          </cell>
          <cell r="AT10">
            <v>468</v>
          </cell>
          <cell r="AU10">
            <v>78</v>
          </cell>
          <cell r="AV10">
            <v>18</v>
          </cell>
          <cell r="AW10">
            <v>4.4999999999999998E-2</v>
          </cell>
          <cell r="AY10">
            <v>9077</v>
          </cell>
          <cell r="AZ10">
            <v>1388</v>
          </cell>
          <cell r="BA10">
            <v>299</v>
          </cell>
          <cell r="BB10">
            <v>230</v>
          </cell>
          <cell r="BC10">
            <v>4</v>
          </cell>
          <cell r="BD10">
            <v>6.5396253602305476</v>
          </cell>
          <cell r="BE10">
            <v>14</v>
          </cell>
          <cell r="BF10">
            <v>416</v>
          </cell>
          <cell r="BG10">
            <v>63</v>
          </cell>
          <cell r="BH10">
            <v>14</v>
          </cell>
          <cell r="BI10">
            <v>4.7E-2</v>
          </cell>
          <cell r="BK10">
            <v>8148</v>
          </cell>
          <cell r="BL10">
            <v>1112</v>
          </cell>
          <cell r="BM10">
            <v>244</v>
          </cell>
          <cell r="BN10">
            <v>231</v>
          </cell>
          <cell r="BO10">
            <v>4</v>
          </cell>
          <cell r="BP10">
            <v>7.3273381294964031</v>
          </cell>
          <cell r="BQ10">
            <v>17</v>
          </cell>
          <cell r="BR10">
            <v>345</v>
          </cell>
          <cell r="BS10">
            <v>46</v>
          </cell>
          <cell r="BT10">
            <v>10</v>
          </cell>
          <cell r="BU10">
            <v>4.2999999999999997E-2</v>
          </cell>
          <cell r="BW10">
            <v>7941</v>
          </cell>
          <cell r="BX10">
            <v>1015</v>
          </cell>
          <cell r="BY10">
            <v>250</v>
          </cell>
          <cell r="BZ10">
            <v>132</v>
          </cell>
          <cell r="CA10">
            <v>4</v>
          </cell>
          <cell r="CB10">
            <v>7.823645320197044</v>
          </cell>
          <cell r="CC10">
            <v>15</v>
          </cell>
          <cell r="CD10">
            <v>361</v>
          </cell>
          <cell r="CE10">
            <v>46</v>
          </cell>
          <cell r="CF10">
            <v>11</v>
          </cell>
          <cell r="CG10">
            <v>3.9E-2</v>
          </cell>
          <cell r="CI10">
            <v>8971</v>
          </cell>
          <cell r="CJ10">
            <v>1341</v>
          </cell>
          <cell r="CK10">
            <v>355</v>
          </cell>
          <cell r="CL10">
            <v>517</v>
          </cell>
          <cell r="CM10">
            <v>4</v>
          </cell>
          <cell r="CN10">
            <v>6.6897837434750187</v>
          </cell>
          <cell r="CO10">
            <v>16</v>
          </cell>
          <cell r="CP10">
            <v>371</v>
          </cell>
          <cell r="CQ10">
            <v>56</v>
          </cell>
          <cell r="CR10">
            <v>15</v>
          </cell>
          <cell r="CS10">
            <v>5.1999999999999998E-2</v>
          </cell>
          <cell r="CU10">
            <v>9678</v>
          </cell>
          <cell r="CV10">
            <v>1693</v>
          </cell>
          <cell r="CW10">
            <v>435</v>
          </cell>
          <cell r="CX10">
            <v>431</v>
          </cell>
          <cell r="CY10">
            <v>4</v>
          </cell>
          <cell r="CZ10">
            <v>5.7164796219728293</v>
          </cell>
          <cell r="DA10">
            <v>14</v>
          </cell>
          <cell r="DB10">
            <v>403</v>
          </cell>
          <cell r="DC10">
            <v>71</v>
          </cell>
          <cell r="DD10">
            <v>18</v>
          </cell>
          <cell r="DE10">
            <v>5.7000000000000002E-2</v>
          </cell>
          <cell r="DG10">
            <v>9486</v>
          </cell>
          <cell r="DH10">
            <v>1311</v>
          </cell>
          <cell r="DI10">
            <v>385</v>
          </cell>
          <cell r="DJ10">
            <v>499</v>
          </cell>
          <cell r="DK10">
            <v>4</v>
          </cell>
          <cell r="DL10">
            <v>7.2356979405034325</v>
          </cell>
          <cell r="DM10">
            <v>15</v>
          </cell>
          <cell r="DN10">
            <v>368</v>
          </cell>
          <cell r="DO10">
            <v>50</v>
          </cell>
          <cell r="DP10">
            <v>15</v>
          </cell>
          <cell r="DQ10">
            <v>6.6000000000000003E-2</v>
          </cell>
          <cell r="DS10">
            <v>10538</v>
          </cell>
          <cell r="DT10">
            <v>1890</v>
          </cell>
          <cell r="DU10">
            <v>476</v>
          </cell>
          <cell r="DV10">
            <v>305</v>
          </cell>
          <cell r="DW10">
            <v>4</v>
          </cell>
          <cell r="DX10">
            <v>5.575661375661376</v>
          </cell>
          <cell r="DY10">
            <v>15</v>
          </cell>
          <cell r="DZ10">
            <v>408</v>
          </cell>
          <cell r="EA10">
            <v>72.692307692307693</v>
          </cell>
          <cell r="EB10">
            <v>18</v>
          </cell>
          <cell r="EC10">
            <v>6.4000000000000001E-2</v>
          </cell>
          <cell r="EE10">
            <v>9518</v>
          </cell>
          <cell r="EF10">
            <v>1595</v>
          </cell>
          <cell r="EG10">
            <v>427</v>
          </cell>
          <cell r="EH10">
            <v>324</v>
          </cell>
          <cell r="EI10">
            <v>4</v>
          </cell>
          <cell r="EJ10">
            <v>5.9673981191222571</v>
          </cell>
          <cell r="EK10">
            <v>16</v>
          </cell>
          <cell r="EL10">
            <v>375</v>
          </cell>
          <cell r="EM10">
            <v>63.8</v>
          </cell>
          <cell r="EN10">
            <v>17</v>
          </cell>
          <cell r="EO10">
            <v>6.5000000000000002E-2</v>
          </cell>
          <cell r="EQ10">
            <v>7853</v>
          </cell>
          <cell r="ER10">
            <v>1424</v>
          </cell>
          <cell r="ES10">
            <v>365</v>
          </cell>
          <cell r="ET10">
            <v>307</v>
          </cell>
          <cell r="EU10">
            <v>4</v>
          </cell>
          <cell r="EV10">
            <v>5.514747191011236</v>
          </cell>
          <cell r="EW10">
            <v>14</v>
          </cell>
          <cell r="EX10">
            <v>312</v>
          </cell>
          <cell r="EY10">
            <v>56.96</v>
          </cell>
          <cell r="EZ10">
            <v>14</v>
          </cell>
          <cell r="FA10">
            <v>7.0000000000000007E-2</v>
          </cell>
          <cell r="FC10">
            <v>116760</v>
          </cell>
          <cell r="FD10">
            <v>20537</v>
          </cell>
          <cell r="FE10">
            <v>4714</v>
          </cell>
          <cell r="FF10">
            <v>3365</v>
          </cell>
          <cell r="FG10">
            <v>4</v>
          </cell>
          <cell r="FH10">
            <v>5.6853483955787114</v>
          </cell>
          <cell r="FI10">
            <v>14</v>
          </cell>
          <cell r="FJ10">
            <v>409</v>
          </cell>
          <cell r="FK10">
            <v>72.059649122807016</v>
          </cell>
          <cell r="FL10">
            <v>17</v>
          </cell>
          <cell r="FM10">
            <v>5.2999999999999999E-2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5">
          <cell r="A5">
            <v>1</v>
          </cell>
          <cell r="B5" t="str">
            <v>GENETICA</v>
          </cell>
          <cell r="T5">
            <v>0</v>
          </cell>
          <cell r="Z5" t="e">
            <v>#DIV/0!</v>
          </cell>
          <cell r="AA5" t="e">
            <v>#DIV/0!</v>
          </cell>
          <cell r="AB5" t="e">
            <v>#DIV/0!</v>
          </cell>
          <cell r="AC5" t="e">
            <v>#DIV/0!</v>
          </cell>
          <cell r="AD5" t="e">
            <v>#DIV/0!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-</v>
          </cell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U5" t="str">
            <v>-</v>
          </cell>
          <cell r="AV5" t="str">
            <v>-</v>
          </cell>
          <cell r="AW5" t="str">
            <v>-</v>
          </cell>
          <cell r="AX5" t="str">
            <v>-</v>
          </cell>
          <cell r="BI5">
            <v>0</v>
          </cell>
          <cell r="BO5" t="e">
            <v>#DIV/0!</v>
          </cell>
          <cell r="BP5" t="e">
            <v>#DIV/0!</v>
          </cell>
          <cell r="BQ5" t="e">
            <v>#DIV/0!</v>
          </cell>
          <cell r="BR5" t="e">
            <v>#DIV/0!</v>
          </cell>
          <cell r="BS5" t="e">
            <v>#DIV/0!</v>
          </cell>
          <cell r="BT5" t="str">
            <v>-</v>
          </cell>
          <cell r="BU5" t="str">
            <v>-</v>
          </cell>
          <cell r="BV5" t="str">
            <v>-</v>
          </cell>
          <cell r="BW5" t="str">
            <v>-</v>
          </cell>
          <cell r="BX5" t="str">
            <v>-</v>
          </cell>
          <cell r="BY5" t="str">
            <v>-</v>
          </cell>
          <cell r="BZ5" t="str">
            <v>-</v>
          </cell>
          <cell r="CA5" t="str">
            <v>-</v>
          </cell>
          <cell r="CB5" t="str">
            <v>-</v>
          </cell>
          <cell r="CC5" t="str">
            <v>-</v>
          </cell>
          <cell r="CD5" t="str">
            <v>-</v>
          </cell>
          <cell r="CE5" t="str">
            <v>-</v>
          </cell>
          <cell r="CF5" t="str">
            <v>-</v>
          </cell>
          <cell r="CG5" t="str">
            <v>-</v>
          </cell>
          <cell r="CH5" t="str">
            <v>-</v>
          </cell>
          <cell r="CI5" t="str">
            <v>-</v>
          </cell>
          <cell r="CJ5" t="str">
            <v>-</v>
          </cell>
          <cell r="CK5" t="str">
            <v>-</v>
          </cell>
          <cell r="CL5" t="str">
            <v>-</v>
          </cell>
          <cell r="CM5" t="str">
            <v>-</v>
          </cell>
          <cell r="CX5">
            <v>0</v>
          </cell>
          <cell r="DD5" t="e">
            <v>#DIV/0!</v>
          </cell>
          <cell r="DE5" t="e">
            <v>#DIV/0!</v>
          </cell>
          <cell r="DF5" t="e">
            <v>#DIV/0!</v>
          </cell>
          <cell r="DG5" t="e">
            <v>#DIV/0!</v>
          </cell>
          <cell r="DH5" t="e">
            <v>#DIV/0!</v>
          </cell>
          <cell r="DI5" t="str">
            <v>-</v>
          </cell>
          <cell r="DJ5" t="str">
            <v>-</v>
          </cell>
          <cell r="DK5" t="str">
            <v>-</v>
          </cell>
          <cell r="DL5" t="str">
            <v>-</v>
          </cell>
          <cell r="DM5" t="str">
            <v>-</v>
          </cell>
          <cell r="DN5" t="str">
            <v>-</v>
          </cell>
          <cell r="DO5" t="str">
            <v>-</v>
          </cell>
          <cell r="DP5" t="str">
            <v>-</v>
          </cell>
          <cell r="DQ5" t="str">
            <v>-</v>
          </cell>
          <cell r="DR5" t="str">
            <v>-</v>
          </cell>
          <cell r="DS5" t="str">
            <v>-</v>
          </cell>
          <cell r="DT5" t="str">
            <v>-</v>
          </cell>
          <cell r="DU5" t="str">
            <v>-</v>
          </cell>
          <cell r="DV5" t="str">
            <v>-</v>
          </cell>
          <cell r="DW5" t="str">
            <v>-</v>
          </cell>
          <cell r="DX5" t="str">
            <v>-</v>
          </cell>
          <cell r="DY5" t="str">
            <v>-</v>
          </cell>
          <cell r="DZ5" t="str">
            <v>-</v>
          </cell>
          <cell r="EA5" t="str">
            <v>-</v>
          </cell>
          <cell r="EB5" t="str">
            <v>-</v>
          </cell>
          <cell r="EM5">
            <v>0</v>
          </cell>
          <cell r="ES5" t="e">
            <v>#DIV/0!</v>
          </cell>
          <cell r="ET5" t="e">
            <v>#DIV/0!</v>
          </cell>
          <cell r="EU5" t="e">
            <v>#DIV/0!</v>
          </cell>
          <cell r="EV5" t="e">
            <v>#DIV/0!</v>
          </cell>
          <cell r="EW5" t="e">
            <v>#DIV/0!</v>
          </cell>
          <cell r="EX5" t="str">
            <v>-</v>
          </cell>
          <cell r="EY5" t="str">
            <v>-</v>
          </cell>
          <cell r="EZ5" t="str">
            <v>-</v>
          </cell>
          <cell r="FA5" t="str">
            <v>-</v>
          </cell>
          <cell r="FB5" t="str">
            <v>-</v>
          </cell>
          <cell r="FC5" t="str">
            <v>-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GB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 t="e">
            <v>#DIV/0!</v>
          </cell>
          <cell r="GL5" t="e">
            <v>#DIV/0!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Q5">
            <v>0</v>
          </cell>
          <cell r="HW5" t="e">
            <v>#DIV/0!</v>
          </cell>
          <cell r="HX5" t="e">
            <v>#DIV/0!</v>
          </cell>
          <cell r="HY5" t="e">
            <v>#DIV/0!</v>
          </cell>
          <cell r="HZ5" t="e">
            <v>#DIV/0!</v>
          </cell>
          <cell r="IA5" t="e">
            <v>#DIV/0!</v>
          </cell>
          <cell r="IB5" t="str">
            <v>-</v>
          </cell>
          <cell r="IC5" t="str">
            <v>-</v>
          </cell>
          <cell r="ID5" t="str">
            <v>-</v>
          </cell>
          <cell r="IE5" t="str">
            <v>-</v>
          </cell>
          <cell r="IF5" t="str">
            <v>-</v>
          </cell>
          <cell r="IG5" t="str">
            <v>-</v>
          </cell>
          <cell r="IH5" t="str">
            <v>-</v>
          </cell>
          <cell r="II5" t="str">
            <v>-</v>
          </cell>
          <cell r="IJ5" t="str">
            <v>-</v>
          </cell>
          <cell r="IK5" t="str">
            <v>-</v>
          </cell>
          <cell r="IL5" t="str">
            <v>-</v>
          </cell>
          <cell r="IM5" t="str">
            <v>-</v>
          </cell>
          <cell r="IN5" t="str">
            <v>-</v>
          </cell>
          <cell r="IO5" t="str">
            <v>-</v>
          </cell>
          <cell r="IP5" t="str">
            <v>-</v>
          </cell>
          <cell r="IQ5" t="str">
            <v>-</v>
          </cell>
          <cell r="IR5" t="str">
            <v>-</v>
          </cell>
          <cell r="IS5" t="str">
            <v>-</v>
          </cell>
          <cell r="IT5" t="str">
            <v>-</v>
          </cell>
          <cell r="IU5" t="str">
            <v>-</v>
          </cell>
          <cell r="JF5">
            <v>0</v>
          </cell>
          <cell r="JL5" t="e">
            <v>#DIV/0!</v>
          </cell>
          <cell r="JM5" t="e">
            <v>#DIV/0!</v>
          </cell>
          <cell r="JN5" t="e">
            <v>#DIV/0!</v>
          </cell>
          <cell r="JO5" t="e">
            <v>#DIV/0!</v>
          </cell>
          <cell r="JP5" t="e">
            <v>#DIV/0!</v>
          </cell>
          <cell r="JQ5" t="str">
            <v>-</v>
          </cell>
          <cell r="JR5" t="str">
            <v>-</v>
          </cell>
          <cell r="JS5" t="str">
            <v>-</v>
          </cell>
          <cell r="JT5" t="str">
            <v>-</v>
          </cell>
          <cell r="JU5" t="str">
            <v>-</v>
          </cell>
          <cell r="JV5" t="str">
            <v>-</v>
          </cell>
          <cell r="JW5" t="str">
            <v>-</v>
          </cell>
          <cell r="JX5" t="str">
            <v>-</v>
          </cell>
          <cell r="JY5" t="str">
            <v>-</v>
          </cell>
          <cell r="JZ5" t="str">
            <v>-</v>
          </cell>
          <cell r="KA5" t="str">
            <v>-</v>
          </cell>
          <cell r="KB5" t="str">
            <v>-</v>
          </cell>
          <cell r="KC5" t="str">
            <v>-</v>
          </cell>
          <cell r="KD5" t="str">
            <v>-</v>
          </cell>
          <cell r="KE5" t="str">
            <v>-</v>
          </cell>
          <cell r="KF5" t="str">
            <v>-</v>
          </cell>
          <cell r="KG5" t="str">
            <v>-</v>
          </cell>
          <cell r="KH5" t="str">
            <v>-</v>
          </cell>
          <cell r="KI5" t="str">
            <v>-</v>
          </cell>
          <cell r="KJ5" t="str">
            <v>-</v>
          </cell>
          <cell r="KU5">
            <v>0</v>
          </cell>
          <cell r="LA5" t="e">
            <v>#DIV/0!</v>
          </cell>
          <cell r="LB5" t="e">
            <v>#DIV/0!</v>
          </cell>
          <cell r="LC5" t="e">
            <v>#DIV/0!</v>
          </cell>
          <cell r="LD5" t="e">
            <v>#DIV/0!</v>
          </cell>
          <cell r="LE5" t="e">
            <v>#DIV/0!</v>
          </cell>
          <cell r="LF5" t="str">
            <v>-</v>
          </cell>
          <cell r="LG5" t="str">
            <v>-</v>
          </cell>
          <cell r="LH5" t="str">
            <v>-</v>
          </cell>
          <cell r="LI5" t="str">
            <v>-</v>
          </cell>
          <cell r="LJ5" t="str">
            <v>-</v>
          </cell>
          <cell r="LK5" t="str">
            <v>-</v>
          </cell>
          <cell r="LL5" t="str">
            <v>-</v>
          </cell>
          <cell r="LM5" t="str">
            <v>-</v>
          </cell>
          <cell r="LN5" t="str">
            <v>-</v>
          </cell>
          <cell r="LO5" t="str">
            <v>-</v>
          </cell>
          <cell r="LP5" t="str">
            <v>-</v>
          </cell>
          <cell r="LQ5" t="str">
            <v>-</v>
          </cell>
          <cell r="LR5" t="str">
            <v>-</v>
          </cell>
          <cell r="LS5" t="str">
            <v>-</v>
          </cell>
          <cell r="LT5" t="str">
            <v>-</v>
          </cell>
          <cell r="LU5" t="str">
            <v>-</v>
          </cell>
          <cell r="LV5" t="str">
            <v>-</v>
          </cell>
          <cell r="LW5" t="str">
            <v>-</v>
          </cell>
          <cell r="LX5" t="str">
            <v>-</v>
          </cell>
          <cell r="LY5" t="str">
            <v>-</v>
          </cell>
          <cell r="MJ5">
            <v>0</v>
          </cell>
          <cell r="MP5" t="e">
            <v>#DIV/0!</v>
          </cell>
          <cell r="MQ5" t="e">
            <v>#DIV/0!</v>
          </cell>
          <cell r="MR5" t="e">
            <v>#DIV/0!</v>
          </cell>
          <cell r="MS5" t="e">
            <v>#DIV/0!</v>
          </cell>
          <cell r="MT5" t="e">
            <v>#DIV/0!</v>
          </cell>
          <cell r="MU5" t="str">
            <v>-</v>
          </cell>
          <cell r="MV5" t="str">
            <v>-</v>
          </cell>
          <cell r="MW5" t="str">
            <v>-</v>
          </cell>
          <cell r="MX5" t="str">
            <v>-</v>
          </cell>
          <cell r="MY5" t="str">
            <v>-</v>
          </cell>
          <cell r="MZ5" t="str">
            <v>-</v>
          </cell>
          <cell r="NA5" t="str">
            <v>-</v>
          </cell>
          <cell r="NB5" t="str">
            <v>-</v>
          </cell>
          <cell r="NC5" t="str">
            <v>-</v>
          </cell>
          <cell r="ND5" t="str">
            <v>-</v>
          </cell>
          <cell r="NE5" t="str">
            <v>-</v>
          </cell>
          <cell r="NF5" t="str">
            <v>-</v>
          </cell>
          <cell r="NG5" t="str">
            <v>-</v>
          </cell>
          <cell r="NH5" t="str">
            <v>-</v>
          </cell>
          <cell r="NI5" t="str">
            <v>-</v>
          </cell>
          <cell r="NJ5" t="str">
            <v>-</v>
          </cell>
          <cell r="NK5" t="str">
            <v>-</v>
          </cell>
          <cell r="NL5" t="str">
            <v>-</v>
          </cell>
          <cell r="NM5" t="str">
            <v>-</v>
          </cell>
          <cell r="NN5" t="str">
            <v>-</v>
          </cell>
          <cell r="NY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I5" t="e">
            <v>#DIV/0!</v>
          </cell>
          <cell r="OJ5" t="str">
            <v>-</v>
          </cell>
          <cell r="OK5" t="str">
            <v>-</v>
          </cell>
          <cell r="OL5" t="str">
            <v>-</v>
          </cell>
          <cell r="OM5" t="str">
            <v>-</v>
          </cell>
          <cell r="ON5" t="str">
            <v>-</v>
          </cell>
          <cell r="OO5" t="str">
            <v>-</v>
          </cell>
          <cell r="OP5" t="str">
            <v>-</v>
          </cell>
          <cell r="OQ5" t="str">
            <v>-</v>
          </cell>
          <cell r="OR5" t="str">
            <v>-</v>
          </cell>
          <cell r="OS5" t="str">
            <v>-</v>
          </cell>
          <cell r="OT5" t="str">
            <v>-</v>
          </cell>
          <cell r="OU5" t="str">
            <v>-</v>
          </cell>
          <cell r="OV5" t="str">
            <v>-</v>
          </cell>
          <cell r="OW5" t="str">
            <v>-</v>
          </cell>
          <cell r="OX5" t="str">
            <v>-</v>
          </cell>
          <cell r="OY5" t="str">
            <v>-</v>
          </cell>
          <cell r="OZ5" t="str">
            <v>-</v>
          </cell>
          <cell r="PA5" t="str">
            <v>-</v>
          </cell>
          <cell r="PB5" t="str">
            <v>-</v>
          </cell>
          <cell r="PC5" t="str">
            <v>-</v>
          </cell>
          <cell r="PN5">
            <v>0</v>
          </cell>
          <cell r="PT5" t="e">
            <v>#DIV/0!</v>
          </cell>
          <cell r="PU5" t="e">
            <v>#DIV/0!</v>
          </cell>
          <cell r="PV5" t="e">
            <v>#DIV/0!</v>
          </cell>
          <cell r="PW5" t="e">
            <v>#DIV/0!</v>
          </cell>
          <cell r="PX5" t="e">
            <v>#DIV/0!</v>
          </cell>
          <cell r="PY5" t="str">
            <v>-</v>
          </cell>
          <cell r="PZ5" t="str">
            <v>-</v>
          </cell>
          <cell r="QA5" t="str">
            <v>-</v>
          </cell>
          <cell r="QB5" t="str">
            <v>-</v>
          </cell>
          <cell r="QC5" t="str">
            <v>-</v>
          </cell>
          <cell r="QD5" t="str">
            <v>-</v>
          </cell>
          <cell r="QE5" t="str">
            <v>-</v>
          </cell>
          <cell r="QF5" t="str">
            <v>-</v>
          </cell>
          <cell r="QG5" t="str">
            <v>-</v>
          </cell>
          <cell r="QH5" t="str">
            <v>-</v>
          </cell>
          <cell r="QI5" t="str">
            <v>-</v>
          </cell>
          <cell r="QJ5" t="str">
            <v>-</v>
          </cell>
          <cell r="QK5" t="str">
            <v>-</v>
          </cell>
          <cell r="QL5" t="str">
            <v>-</v>
          </cell>
          <cell r="QM5" t="str">
            <v>-</v>
          </cell>
          <cell r="QN5" t="str">
            <v>-</v>
          </cell>
          <cell r="QO5" t="str">
            <v>-</v>
          </cell>
          <cell r="QP5" t="str">
            <v>-</v>
          </cell>
          <cell r="QQ5" t="str">
            <v>-</v>
          </cell>
          <cell r="QR5" t="str">
            <v>-</v>
          </cell>
          <cell r="RC5">
            <v>0</v>
          </cell>
          <cell r="RI5" t="e">
            <v>#DIV/0!</v>
          </cell>
          <cell r="RJ5" t="e">
            <v>#DIV/0!</v>
          </cell>
          <cell r="RK5" t="e">
            <v>#DIV/0!</v>
          </cell>
          <cell r="RL5" t="e">
            <v>#DIV/0!</v>
          </cell>
          <cell r="RM5" t="e">
            <v>#DIV/0!</v>
          </cell>
          <cell r="RN5" t="str">
            <v>-</v>
          </cell>
          <cell r="RO5" t="str">
            <v>-</v>
          </cell>
          <cell r="RP5" t="str">
            <v>-</v>
          </cell>
          <cell r="RQ5" t="str">
            <v>-</v>
          </cell>
          <cell r="RR5" t="str">
            <v>-</v>
          </cell>
          <cell r="RS5" t="str">
            <v>-</v>
          </cell>
          <cell r="RT5" t="str">
            <v>-</v>
          </cell>
          <cell r="RU5" t="str">
            <v>-</v>
          </cell>
          <cell r="RV5" t="str">
            <v>-</v>
          </cell>
          <cell r="RW5" t="str">
            <v>-</v>
          </cell>
          <cell r="RX5" t="str">
            <v>-</v>
          </cell>
          <cell r="RY5" t="str">
            <v>-</v>
          </cell>
          <cell r="RZ5" t="str">
            <v>-</v>
          </cell>
          <cell r="SA5" t="str">
            <v>-</v>
          </cell>
          <cell r="SB5" t="str">
            <v>-</v>
          </cell>
          <cell r="SC5" t="str">
            <v>-</v>
          </cell>
          <cell r="SD5" t="str">
            <v>-</v>
          </cell>
          <cell r="SE5" t="str">
            <v>-</v>
          </cell>
          <cell r="SF5" t="str">
            <v>-</v>
          </cell>
          <cell r="SG5" t="str">
            <v>-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 t="e">
            <v>#DIV/0!</v>
          </cell>
          <cell r="SY5" t="e">
            <v>#DIV/0!</v>
          </cell>
          <cell r="SZ5" t="e">
            <v>#DIV/0!</v>
          </cell>
          <cell r="TA5" t="e">
            <v>#DIV/0!</v>
          </cell>
          <cell r="TB5" t="e">
            <v>#DIV/0!</v>
          </cell>
          <cell r="TC5" t="str">
            <v>-</v>
          </cell>
          <cell r="TD5" t="str">
            <v>-</v>
          </cell>
          <cell r="TE5" t="str">
            <v>-</v>
          </cell>
          <cell r="TF5" t="str">
            <v>-</v>
          </cell>
          <cell r="TG5" t="str">
            <v>-</v>
          </cell>
          <cell r="TH5" t="str">
            <v>-</v>
          </cell>
          <cell r="TI5" t="str">
            <v>-</v>
          </cell>
          <cell r="TJ5" t="str">
            <v>-</v>
          </cell>
          <cell r="TK5" t="str">
            <v>-</v>
          </cell>
          <cell r="TL5" t="str">
            <v>-</v>
          </cell>
          <cell r="TM5" t="str">
            <v>-</v>
          </cell>
          <cell r="TN5" t="str">
            <v>-</v>
          </cell>
          <cell r="TO5" t="str">
            <v>-</v>
          </cell>
          <cell r="TP5" t="str">
            <v>-</v>
          </cell>
          <cell r="TQ5" t="str">
            <v>-</v>
          </cell>
          <cell r="TR5" t="str">
            <v>-</v>
          </cell>
          <cell r="TS5" t="str">
            <v>-</v>
          </cell>
          <cell r="TT5" t="str">
            <v>-</v>
          </cell>
          <cell r="TU5" t="str">
            <v>-</v>
          </cell>
          <cell r="TV5" t="str">
            <v>-</v>
          </cell>
        </row>
        <row r="6">
          <cell r="A6">
            <v>2</v>
          </cell>
          <cell r="B6" t="str">
            <v>BANCO DE TEJIDOS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P6" t="e">
            <v>#DIV/0!</v>
          </cell>
          <cell r="AQ6" t="e">
            <v>#DIV/0!</v>
          </cell>
          <cell r="AR6" t="e">
            <v>#DIV/0!</v>
          </cell>
          <cell r="AS6" t="str">
            <v>-</v>
          </cell>
          <cell r="AT6" t="str">
            <v>-</v>
          </cell>
          <cell r="AU6" t="str">
            <v>-</v>
          </cell>
          <cell r="AV6" t="str">
            <v>-</v>
          </cell>
          <cell r="AW6" t="str">
            <v>-</v>
          </cell>
          <cell r="AX6" t="str">
            <v>-</v>
          </cell>
          <cell r="AY6" t="str">
            <v>-</v>
          </cell>
          <cell r="AZ6" t="str">
            <v>-</v>
          </cell>
          <cell r="BA6" t="str">
            <v>-</v>
          </cell>
          <cell r="BB6" t="str">
            <v>-</v>
          </cell>
          <cell r="BC6" t="str">
            <v>-</v>
          </cell>
          <cell r="BD6" t="str">
            <v>-</v>
          </cell>
          <cell r="BE6" t="str">
            <v>-</v>
          </cell>
          <cell r="BF6" t="str">
            <v>-</v>
          </cell>
          <cell r="BG6" t="str">
            <v>-</v>
          </cell>
          <cell r="BH6" t="str">
            <v>-</v>
          </cell>
          <cell r="BI6" t="str">
            <v>-</v>
          </cell>
          <cell r="BJ6" t="str">
            <v>-</v>
          </cell>
          <cell r="BK6" t="str">
            <v>-</v>
          </cell>
          <cell r="BL6" t="str">
            <v>-</v>
          </cell>
          <cell r="BM6" t="str">
            <v>-</v>
          </cell>
          <cell r="BN6" t="str">
            <v>-</v>
          </cell>
          <cell r="BO6" t="str">
            <v>-</v>
          </cell>
          <cell r="BP6" t="str">
            <v>-</v>
          </cell>
          <cell r="BQ6" t="str">
            <v>-</v>
          </cell>
          <cell r="BR6" t="str">
            <v>-</v>
          </cell>
          <cell r="BS6" t="str">
            <v>-</v>
          </cell>
          <cell r="BT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E6" t="e">
            <v>#DIV/0!</v>
          </cell>
          <cell r="CF6" t="e">
            <v>#DIV/0!</v>
          </cell>
          <cell r="CG6" t="e">
            <v>#DIV/0!</v>
          </cell>
          <cell r="CH6" t="str">
            <v>-</v>
          </cell>
          <cell r="CI6" t="str">
            <v>-</v>
          </cell>
          <cell r="CJ6" t="str">
            <v>-</v>
          </cell>
          <cell r="CK6" t="str">
            <v>-</v>
          </cell>
          <cell r="CL6" t="str">
            <v>-</v>
          </cell>
          <cell r="CM6" t="str">
            <v>-</v>
          </cell>
          <cell r="CN6" t="str">
            <v>-</v>
          </cell>
          <cell r="CO6" t="str">
            <v>-</v>
          </cell>
          <cell r="CP6" t="str">
            <v>-</v>
          </cell>
          <cell r="CQ6" t="str">
            <v>-</v>
          </cell>
          <cell r="CR6" t="str">
            <v>-</v>
          </cell>
          <cell r="CS6" t="str">
            <v>-</v>
          </cell>
          <cell r="CT6" t="str">
            <v>-</v>
          </cell>
          <cell r="CU6" t="str">
            <v>-</v>
          </cell>
          <cell r="CV6" t="str">
            <v>-</v>
          </cell>
          <cell r="CW6" t="str">
            <v>-</v>
          </cell>
          <cell r="CX6" t="str">
            <v>-</v>
          </cell>
          <cell r="CY6" t="str">
            <v>-</v>
          </cell>
          <cell r="CZ6" t="str">
            <v>-</v>
          </cell>
          <cell r="DA6" t="str">
            <v>-</v>
          </cell>
          <cell r="DB6" t="str">
            <v>-</v>
          </cell>
          <cell r="DC6" t="str">
            <v>-</v>
          </cell>
          <cell r="DD6" t="str">
            <v>-</v>
          </cell>
          <cell r="DE6" t="str">
            <v>-</v>
          </cell>
          <cell r="DF6" t="str">
            <v>-</v>
          </cell>
          <cell r="DG6" t="str">
            <v>-</v>
          </cell>
          <cell r="DH6" t="str">
            <v>-</v>
          </cell>
          <cell r="DI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T6" t="e">
            <v>#DIV/0!</v>
          </cell>
          <cell r="DU6" t="e">
            <v>#DIV/0!</v>
          </cell>
          <cell r="DV6" t="e">
            <v>#DIV/0!</v>
          </cell>
          <cell r="DW6" t="str">
            <v>-</v>
          </cell>
          <cell r="DX6" t="str">
            <v>-</v>
          </cell>
          <cell r="DY6" t="str">
            <v>-</v>
          </cell>
          <cell r="DZ6" t="str">
            <v>-</v>
          </cell>
          <cell r="EA6" t="str">
            <v>-</v>
          </cell>
          <cell r="EB6" t="str">
            <v>-</v>
          </cell>
          <cell r="EC6" t="str">
            <v>-</v>
          </cell>
          <cell r="ED6" t="str">
            <v>-</v>
          </cell>
          <cell r="EE6" t="str">
            <v>-</v>
          </cell>
          <cell r="EF6" t="str">
            <v>-</v>
          </cell>
          <cell r="EG6" t="str">
            <v>-</v>
          </cell>
          <cell r="EH6" t="str">
            <v>-</v>
          </cell>
          <cell r="EI6" t="str">
            <v>-</v>
          </cell>
          <cell r="EJ6" t="str">
            <v>-</v>
          </cell>
          <cell r="EK6" t="str">
            <v>-</v>
          </cell>
          <cell r="EL6" t="str">
            <v>-</v>
          </cell>
          <cell r="EM6" t="str">
            <v>-</v>
          </cell>
          <cell r="EN6" t="str">
            <v>-</v>
          </cell>
          <cell r="EO6" t="str">
            <v>-</v>
          </cell>
          <cell r="EP6" t="str">
            <v>-</v>
          </cell>
          <cell r="EQ6" t="str">
            <v>-</v>
          </cell>
          <cell r="ER6" t="str">
            <v>-</v>
          </cell>
          <cell r="ES6" t="str">
            <v>-</v>
          </cell>
          <cell r="ET6" t="str">
            <v>-</v>
          </cell>
          <cell r="EU6" t="str">
            <v>-</v>
          </cell>
          <cell r="EV6" t="str">
            <v>-</v>
          </cell>
          <cell r="EW6" t="str">
            <v>-</v>
          </cell>
          <cell r="EX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I6">
            <v>0</v>
          </cell>
          <cell r="FJ6">
            <v>0</v>
          </cell>
          <cell r="FK6">
            <v>0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X6">
            <v>0</v>
          </cell>
          <cell r="GY6">
            <v>0</v>
          </cell>
          <cell r="GZ6">
            <v>0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M6">
            <v>0</v>
          </cell>
          <cell r="IN6">
            <v>0</v>
          </cell>
          <cell r="IO6">
            <v>0</v>
          </cell>
          <cell r="IP6" t="str">
            <v>-</v>
          </cell>
          <cell r="IQ6" t="str">
            <v>-</v>
          </cell>
          <cell r="IR6" t="str">
            <v>-</v>
          </cell>
          <cell r="IS6" t="str">
            <v>-</v>
          </cell>
          <cell r="IT6" t="str">
            <v>-</v>
          </cell>
          <cell r="IU6" t="str">
            <v>-</v>
          </cell>
          <cell r="IV6" t="str">
            <v>-</v>
          </cell>
          <cell r="IW6" t="str">
            <v>-</v>
          </cell>
          <cell r="IX6" t="str">
            <v>-</v>
          </cell>
          <cell r="IY6" t="str">
            <v>-</v>
          </cell>
          <cell r="IZ6" t="str">
            <v>-</v>
          </cell>
          <cell r="JA6" t="str">
            <v>-</v>
          </cell>
          <cell r="JB6" t="str">
            <v>-</v>
          </cell>
          <cell r="JC6" t="str">
            <v>-</v>
          </cell>
          <cell r="JD6" t="str">
            <v>-</v>
          </cell>
          <cell r="JE6" t="str">
            <v>-</v>
          </cell>
          <cell r="JF6" t="str">
            <v>-</v>
          </cell>
          <cell r="JG6" t="str">
            <v>-</v>
          </cell>
          <cell r="JH6" t="str">
            <v>-</v>
          </cell>
          <cell r="JI6" t="str">
            <v>-</v>
          </cell>
          <cell r="JJ6" t="str">
            <v>-</v>
          </cell>
          <cell r="JK6" t="str">
            <v>-</v>
          </cell>
          <cell r="JL6" t="str">
            <v>-</v>
          </cell>
          <cell r="JM6" t="str">
            <v>-</v>
          </cell>
          <cell r="JN6" t="str">
            <v>-</v>
          </cell>
          <cell r="JO6" t="str">
            <v>-</v>
          </cell>
          <cell r="JP6" t="str">
            <v>-</v>
          </cell>
          <cell r="JQ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KB6">
            <v>0</v>
          </cell>
          <cell r="KC6">
            <v>0</v>
          </cell>
          <cell r="KD6">
            <v>0</v>
          </cell>
          <cell r="KE6" t="str">
            <v>-</v>
          </cell>
          <cell r="KF6" t="str">
            <v>-</v>
          </cell>
          <cell r="KG6" t="str">
            <v>-</v>
          </cell>
          <cell r="KH6" t="str">
            <v>-</v>
          </cell>
          <cell r="KI6" t="str">
            <v>-</v>
          </cell>
          <cell r="KJ6" t="str">
            <v>-</v>
          </cell>
          <cell r="KK6" t="str">
            <v>-</v>
          </cell>
          <cell r="KL6" t="str">
            <v>-</v>
          </cell>
          <cell r="KM6" t="str">
            <v>-</v>
          </cell>
          <cell r="KN6" t="str">
            <v>-</v>
          </cell>
          <cell r="KO6" t="str">
            <v>-</v>
          </cell>
          <cell r="KP6" t="str">
            <v>-</v>
          </cell>
          <cell r="KQ6" t="str">
            <v>-</v>
          </cell>
          <cell r="KR6" t="str">
            <v>-</v>
          </cell>
          <cell r="KS6" t="str">
            <v>-</v>
          </cell>
          <cell r="KT6" t="str">
            <v>-</v>
          </cell>
          <cell r="KU6" t="str">
            <v>-</v>
          </cell>
          <cell r="KV6" t="str">
            <v>-</v>
          </cell>
          <cell r="KW6" t="str">
            <v>-</v>
          </cell>
          <cell r="KX6" t="str">
            <v>-</v>
          </cell>
          <cell r="KY6" t="str">
            <v>-</v>
          </cell>
          <cell r="KZ6" t="str">
            <v>-</v>
          </cell>
          <cell r="LA6" t="str">
            <v>-</v>
          </cell>
          <cell r="LB6" t="str">
            <v>-</v>
          </cell>
          <cell r="LC6" t="str">
            <v>-</v>
          </cell>
          <cell r="LD6" t="str">
            <v>-</v>
          </cell>
          <cell r="LE6" t="str">
            <v>-</v>
          </cell>
          <cell r="LF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Q6">
            <v>0</v>
          </cell>
          <cell r="LR6">
            <v>0</v>
          </cell>
          <cell r="LS6">
            <v>0</v>
          </cell>
          <cell r="LT6" t="str">
            <v>-</v>
          </cell>
          <cell r="LU6" t="str">
            <v>-</v>
          </cell>
          <cell r="LV6" t="str">
            <v>-</v>
          </cell>
          <cell r="LW6" t="str">
            <v>-</v>
          </cell>
          <cell r="LX6" t="str">
            <v>-</v>
          </cell>
          <cell r="LY6" t="str">
            <v>-</v>
          </cell>
          <cell r="LZ6" t="str">
            <v>-</v>
          </cell>
          <cell r="MA6" t="str">
            <v>-</v>
          </cell>
          <cell r="MB6" t="str">
            <v>-</v>
          </cell>
          <cell r="MC6" t="str">
            <v>-</v>
          </cell>
          <cell r="MD6" t="str">
            <v>-</v>
          </cell>
          <cell r="ME6" t="str">
            <v>-</v>
          </cell>
          <cell r="MF6" t="str">
            <v>-</v>
          </cell>
          <cell r="MG6" t="str">
            <v>-</v>
          </cell>
          <cell r="MH6" t="str">
            <v>-</v>
          </cell>
          <cell r="MI6" t="str">
            <v>-</v>
          </cell>
          <cell r="MJ6" t="str">
            <v>-</v>
          </cell>
          <cell r="MK6" t="str">
            <v>-</v>
          </cell>
          <cell r="ML6" t="str">
            <v>-</v>
          </cell>
          <cell r="MM6" t="str">
            <v>-</v>
          </cell>
          <cell r="MN6" t="str">
            <v>-</v>
          </cell>
          <cell r="MO6" t="str">
            <v>-</v>
          </cell>
          <cell r="MP6" t="str">
            <v>-</v>
          </cell>
          <cell r="MQ6" t="str">
            <v>-</v>
          </cell>
          <cell r="MR6" t="str">
            <v>-</v>
          </cell>
          <cell r="MS6" t="str">
            <v>-</v>
          </cell>
          <cell r="MT6" t="str">
            <v>-</v>
          </cell>
          <cell r="MU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F6">
            <v>0</v>
          </cell>
          <cell r="NG6">
            <v>0</v>
          </cell>
          <cell r="NH6">
            <v>0</v>
          </cell>
          <cell r="NI6" t="str">
            <v>-</v>
          </cell>
          <cell r="NJ6" t="str">
            <v>-</v>
          </cell>
          <cell r="NK6" t="str">
            <v>-</v>
          </cell>
          <cell r="NL6" t="str">
            <v>-</v>
          </cell>
          <cell r="NM6" t="str">
            <v>-</v>
          </cell>
          <cell r="NN6" t="str">
            <v>-</v>
          </cell>
          <cell r="NO6" t="str">
            <v>-</v>
          </cell>
          <cell r="NP6" t="str">
            <v>-</v>
          </cell>
          <cell r="NQ6" t="str">
            <v>-</v>
          </cell>
          <cell r="NR6" t="str">
            <v>-</v>
          </cell>
          <cell r="NS6" t="str">
            <v>-</v>
          </cell>
          <cell r="NT6" t="str">
            <v>-</v>
          </cell>
          <cell r="NU6" t="str">
            <v>-</v>
          </cell>
          <cell r="NV6" t="str">
            <v>-</v>
          </cell>
          <cell r="NW6" t="str">
            <v>-</v>
          </cell>
          <cell r="NX6" t="str">
            <v>-</v>
          </cell>
          <cell r="NY6" t="str">
            <v>-</v>
          </cell>
          <cell r="NZ6" t="str">
            <v>-</v>
          </cell>
          <cell r="OA6" t="str">
            <v>-</v>
          </cell>
          <cell r="OB6" t="str">
            <v>-</v>
          </cell>
          <cell r="OC6" t="str">
            <v>-</v>
          </cell>
          <cell r="OD6" t="str">
            <v>-</v>
          </cell>
          <cell r="OE6" t="str">
            <v>-</v>
          </cell>
          <cell r="OF6" t="str">
            <v>-</v>
          </cell>
          <cell r="OG6" t="str">
            <v>-</v>
          </cell>
          <cell r="OH6" t="str">
            <v>-</v>
          </cell>
          <cell r="OI6" t="str">
            <v>-</v>
          </cell>
          <cell r="OJ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U6">
            <v>0</v>
          </cell>
          <cell r="OV6">
            <v>0</v>
          </cell>
          <cell r="OW6">
            <v>0</v>
          </cell>
          <cell r="OX6" t="str">
            <v>-</v>
          </cell>
          <cell r="OY6" t="str">
            <v>-</v>
          </cell>
          <cell r="OZ6" t="str">
            <v>-</v>
          </cell>
          <cell r="PA6" t="str">
            <v>-</v>
          </cell>
          <cell r="PB6" t="str">
            <v>-</v>
          </cell>
          <cell r="PC6" t="str">
            <v>-</v>
          </cell>
          <cell r="PD6" t="str">
            <v>-</v>
          </cell>
          <cell r="PE6" t="str">
            <v>-</v>
          </cell>
          <cell r="PF6" t="str">
            <v>-</v>
          </cell>
          <cell r="PG6" t="str">
            <v>-</v>
          </cell>
          <cell r="PH6" t="str">
            <v>-</v>
          </cell>
          <cell r="PI6" t="str">
            <v>-</v>
          </cell>
          <cell r="PJ6" t="str">
            <v>-</v>
          </cell>
          <cell r="PK6" t="str">
            <v>-</v>
          </cell>
          <cell r="PL6" t="str">
            <v>-</v>
          </cell>
          <cell r="PM6" t="str">
            <v>-</v>
          </cell>
          <cell r="PN6" t="str">
            <v>-</v>
          </cell>
          <cell r="PO6" t="str">
            <v>-</v>
          </cell>
          <cell r="PP6" t="str">
            <v>-</v>
          </cell>
          <cell r="PQ6" t="str">
            <v>-</v>
          </cell>
          <cell r="PR6" t="str">
            <v>-</v>
          </cell>
          <cell r="PS6" t="str">
            <v>-</v>
          </cell>
          <cell r="PT6" t="str">
            <v>-</v>
          </cell>
          <cell r="PU6" t="str">
            <v>-</v>
          </cell>
          <cell r="PV6" t="str">
            <v>-</v>
          </cell>
          <cell r="PW6" t="str">
            <v>-</v>
          </cell>
          <cell r="PX6" t="str">
            <v>-</v>
          </cell>
          <cell r="PY6">
            <v>0</v>
          </cell>
          <cell r="QC6">
            <v>0</v>
          </cell>
          <cell r="QD6">
            <v>0</v>
          </cell>
          <cell r="QE6">
            <v>0</v>
          </cell>
          <cell r="QF6">
            <v>0</v>
          </cell>
          <cell r="QJ6">
            <v>0</v>
          </cell>
          <cell r="QK6">
            <v>0</v>
          </cell>
          <cell r="QL6">
            <v>0</v>
          </cell>
          <cell r="QM6" t="str">
            <v>-</v>
          </cell>
          <cell r="QN6" t="str">
            <v>-</v>
          </cell>
          <cell r="QO6" t="str">
            <v>-</v>
          </cell>
          <cell r="QP6" t="str">
            <v>-</v>
          </cell>
          <cell r="QQ6" t="str">
            <v>-</v>
          </cell>
          <cell r="QR6" t="str">
            <v>-</v>
          </cell>
          <cell r="QS6" t="str">
            <v>-</v>
          </cell>
          <cell r="QT6" t="str">
            <v>-</v>
          </cell>
          <cell r="QU6" t="str">
            <v>-</v>
          </cell>
          <cell r="QV6" t="str">
            <v>-</v>
          </cell>
          <cell r="QW6" t="str">
            <v>-</v>
          </cell>
          <cell r="QX6" t="str">
            <v>-</v>
          </cell>
          <cell r="QY6" t="str">
            <v>-</v>
          </cell>
          <cell r="QZ6" t="str">
            <v>-</v>
          </cell>
          <cell r="RA6" t="str">
            <v>-</v>
          </cell>
          <cell r="RB6" t="str">
            <v>-</v>
          </cell>
          <cell r="RC6" t="str">
            <v>-</v>
          </cell>
          <cell r="RD6" t="str">
            <v>-</v>
          </cell>
          <cell r="RE6" t="str">
            <v>-</v>
          </cell>
          <cell r="RF6" t="str">
            <v>-</v>
          </cell>
          <cell r="RG6" t="str">
            <v>-</v>
          </cell>
          <cell r="RH6" t="str">
            <v>-</v>
          </cell>
          <cell r="RI6" t="str">
            <v>-</v>
          </cell>
          <cell r="RJ6" t="str">
            <v>-</v>
          </cell>
          <cell r="RK6" t="str">
            <v>-</v>
          </cell>
          <cell r="RL6" t="str">
            <v>-</v>
          </cell>
          <cell r="RM6" t="str">
            <v>-</v>
          </cell>
          <cell r="RN6">
            <v>0</v>
          </cell>
          <cell r="RR6">
            <v>0</v>
          </cell>
          <cell r="RS6">
            <v>0</v>
          </cell>
          <cell r="RT6">
            <v>0</v>
          </cell>
          <cell r="RU6">
            <v>0</v>
          </cell>
          <cell r="RY6">
            <v>0</v>
          </cell>
          <cell r="RZ6">
            <v>0</v>
          </cell>
          <cell r="SA6">
            <v>0</v>
          </cell>
          <cell r="SB6" t="str">
            <v>-</v>
          </cell>
          <cell r="SC6" t="str">
            <v>-</v>
          </cell>
          <cell r="SD6" t="str">
            <v>-</v>
          </cell>
          <cell r="SE6" t="str">
            <v>-</v>
          </cell>
          <cell r="SF6" t="str">
            <v>-</v>
          </cell>
          <cell r="SG6" t="str">
            <v>-</v>
          </cell>
          <cell r="SH6" t="str">
            <v>-</v>
          </cell>
          <cell r="SI6" t="str">
            <v>-</v>
          </cell>
          <cell r="SJ6" t="str">
            <v>-</v>
          </cell>
          <cell r="SK6" t="str">
            <v>-</v>
          </cell>
          <cell r="SL6" t="str">
            <v>-</v>
          </cell>
          <cell r="SM6" t="str">
            <v>-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-</v>
          </cell>
          <cell r="SU6" t="str">
            <v>-</v>
          </cell>
          <cell r="SV6" t="str">
            <v>-</v>
          </cell>
          <cell r="SW6" t="str">
            <v>-</v>
          </cell>
          <cell r="SX6" t="str">
            <v>-</v>
          </cell>
          <cell r="SY6" t="str">
            <v>-</v>
          </cell>
          <cell r="SZ6" t="str">
            <v>-</v>
          </cell>
          <cell r="TA6" t="str">
            <v>-</v>
          </cell>
          <cell r="TB6" t="str">
            <v>-</v>
          </cell>
          <cell r="TC6">
            <v>0</v>
          </cell>
          <cell r="TD6">
            <v>0</v>
          </cell>
          <cell r="TE6">
            <v>0</v>
          </cell>
          <cell r="TF6">
            <v>0</v>
          </cell>
          <cell r="TG6">
            <v>0</v>
          </cell>
          <cell r="TH6">
            <v>0</v>
          </cell>
          <cell r="TI6">
            <v>0</v>
          </cell>
          <cell r="TJ6">
            <v>0</v>
          </cell>
          <cell r="TK6">
            <v>0</v>
          </cell>
          <cell r="TL6">
            <v>0</v>
          </cell>
          <cell r="TM6">
            <v>0</v>
          </cell>
          <cell r="TN6">
            <v>0</v>
          </cell>
          <cell r="TO6">
            <v>0</v>
          </cell>
          <cell r="TP6">
            <v>0</v>
          </cell>
          <cell r="TQ6" t="str">
            <v>-</v>
          </cell>
          <cell r="TR6" t="str">
            <v>-</v>
          </cell>
          <cell r="TS6" t="str">
            <v>-</v>
          </cell>
          <cell r="TT6" t="str">
            <v>-</v>
          </cell>
          <cell r="TU6" t="str">
            <v>-</v>
          </cell>
          <cell r="TV6" t="str">
            <v>-</v>
          </cell>
        </row>
        <row r="7">
          <cell r="A7">
            <v>3</v>
          </cell>
          <cell r="B7" t="str">
            <v>SOPORTE NUTRICIONAL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-</v>
          </cell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U7" t="e">
            <v>#DIV/0!</v>
          </cell>
          <cell r="AV7" t="str">
            <v>-</v>
          </cell>
          <cell r="AW7" t="str">
            <v>-</v>
          </cell>
          <cell r="AX7" t="str">
            <v>-</v>
          </cell>
          <cell r="AY7" t="str">
            <v>-</v>
          </cell>
          <cell r="AZ7" t="str">
            <v>-</v>
          </cell>
          <cell r="BA7" t="str">
            <v>-</v>
          </cell>
          <cell r="BB7" t="str">
            <v>-</v>
          </cell>
          <cell r="BC7" t="str">
            <v>-</v>
          </cell>
          <cell r="BD7" t="str">
            <v>-</v>
          </cell>
          <cell r="BE7" t="str">
            <v>-</v>
          </cell>
          <cell r="BF7" t="str">
            <v>-</v>
          </cell>
          <cell r="BG7" t="str">
            <v>-</v>
          </cell>
          <cell r="BH7" t="str">
            <v>-</v>
          </cell>
          <cell r="BI7" t="str">
            <v>-</v>
          </cell>
          <cell r="BJ7" t="str">
            <v>-</v>
          </cell>
          <cell r="BK7" t="str">
            <v>-</v>
          </cell>
          <cell r="BL7" t="str">
            <v>-</v>
          </cell>
          <cell r="BM7" t="str">
            <v>-</v>
          </cell>
          <cell r="BN7" t="str">
            <v>-</v>
          </cell>
          <cell r="BO7" t="str">
            <v>-</v>
          </cell>
          <cell r="BP7" t="str">
            <v>-</v>
          </cell>
          <cell r="BQ7" t="str">
            <v>-</v>
          </cell>
          <cell r="BR7" t="str">
            <v>-</v>
          </cell>
          <cell r="BS7" t="str">
            <v>-</v>
          </cell>
          <cell r="BT7" t="str">
            <v>-</v>
          </cell>
          <cell r="BU7" t="str">
            <v>-</v>
          </cell>
          <cell r="BV7" t="str">
            <v>-</v>
          </cell>
          <cell r="BW7" t="str">
            <v>-</v>
          </cell>
          <cell r="BX7" t="str">
            <v>-</v>
          </cell>
          <cell r="BY7" t="str">
            <v>-</v>
          </cell>
          <cell r="BZ7" t="str">
            <v>-</v>
          </cell>
          <cell r="CA7" t="str">
            <v>-</v>
          </cell>
          <cell r="CB7" t="str">
            <v>-</v>
          </cell>
          <cell r="CC7" t="str">
            <v>-</v>
          </cell>
          <cell r="CD7" t="str">
            <v>-</v>
          </cell>
          <cell r="CE7" t="str">
            <v>-</v>
          </cell>
          <cell r="CF7" t="str">
            <v>-</v>
          </cell>
          <cell r="CG7" t="str">
            <v>-</v>
          </cell>
          <cell r="CJ7" t="e">
            <v>#DIV/0!</v>
          </cell>
          <cell r="CK7" t="str">
            <v>-</v>
          </cell>
          <cell r="CL7" t="str">
            <v>-</v>
          </cell>
          <cell r="CM7" t="str">
            <v>-</v>
          </cell>
          <cell r="CN7" t="str">
            <v>-</v>
          </cell>
          <cell r="CO7" t="str">
            <v>-</v>
          </cell>
          <cell r="CP7" t="str">
            <v>-</v>
          </cell>
          <cell r="CQ7" t="str">
            <v>-</v>
          </cell>
          <cell r="CR7" t="str">
            <v>-</v>
          </cell>
          <cell r="CS7" t="str">
            <v>-</v>
          </cell>
          <cell r="CT7" t="str">
            <v>-</v>
          </cell>
          <cell r="CU7" t="str">
            <v>-</v>
          </cell>
          <cell r="CV7" t="str">
            <v>-</v>
          </cell>
          <cell r="CW7" t="str">
            <v>-</v>
          </cell>
          <cell r="CX7" t="str">
            <v>-</v>
          </cell>
          <cell r="CY7" t="str">
            <v>-</v>
          </cell>
          <cell r="CZ7" t="str">
            <v>-</v>
          </cell>
          <cell r="DA7" t="str">
            <v>-</v>
          </cell>
          <cell r="DB7" t="str">
            <v>-</v>
          </cell>
          <cell r="DC7" t="str">
            <v>-</v>
          </cell>
          <cell r="DD7" t="str">
            <v>-</v>
          </cell>
          <cell r="DE7" t="str">
            <v>-</v>
          </cell>
          <cell r="DF7" t="str">
            <v>-</v>
          </cell>
          <cell r="DG7" t="str">
            <v>-</v>
          </cell>
          <cell r="DH7" t="str">
            <v>-</v>
          </cell>
          <cell r="DI7" t="str">
            <v>-</v>
          </cell>
          <cell r="DJ7" t="str">
            <v>-</v>
          </cell>
          <cell r="DK7" t="str">
            <v>-</v>
          </cell>
          <cell r="DL7" t="str">
            <v>-</v>
          </cell>
          <cell r="DM7" t="str">
            <v>-</v>
          </cell>
          <cell r="DN7" t="str">
            <v>-</v>
          </cell>
          <cell r="DO7" t="str">
            <v>-</v>
          </cell>
          <cell r="DP7" t="str">
            <v>-</v>
          </cell>
          <cell r="DQ7" t="str">
            <v>-</v>
          </cell>
          <cell r="DR7" t="str">
            <v>-</v>
          </cell>
          <cell r="DS7" t="str">
            <v>-</v>
          </cell>
          <cell r="DT7" t="str">
            <v>-</v>
          </cell>
          <cell r="DU7" t="str">
            <v>-</v>
          </cell>
          <cell r="DV7" t="str">
            <v>-</v>
          </cell>
          <cell r="DY7" t="e">
            <v>#DIV/0!</v>
          </cell>
          <cell r="DZ7" t="str">
            <v>-</v>
          </cell>
          <cell r="EA7" t="str">
            <v>-</v>
          </cell>
          <cell r="EB7" t="str">
            <v>-</v>
          </cell>
          <cell r="EC7" t="str">
            <v>-</v>
          </cell>
          <cell r="ED7" t="str">
            <v>-</v>
          </cell>
          <cell r="EE7" t="str">
            <v>-</v>
          </cell>
          <cell r="EF7" t="str">
            <v>-</v>
          </cell>
          <cell r="EG7" t="str">
            <v>-</v>
          </cell>
          <cell r="EH7" t="str">
            <v>-</v>
          </cell>
          <cell r="EI7" t="str">
            <v>-</v>
          </cell>
          <cell r="EJ7" t="str">
            <v>-</v>
          </cell>
          <cell r="EK7" t="str">
            <v>-</v>
          </cell>
          <cell r="EL7" t="str">
            <v>-</v>
          </cell>
          <cell r="EM7" t="str">
            <v>-</v>
          </cell>
          <cell r="EN7" t="str">
            <v>-</v>
          </cell>
          <cell r="EO7" t="str">
            <v>-</v>
          </cell>
          <cell r="EP7" t="str">
            <v>-</v>
          </cell>
          <cell r="EQ7" t="str">
            <v>-</v>
          </cell>
          <cell r="ER7" t="str">
            <v>-</v>
          </cell>
          <cell r="ES7" t="str">
            <v>-</v>
          </cell>
          <cell r="ET7" t="str">
            <v>-</v>
          </cell>
          <cell r="EU7" t="str">
            <v>-</v>
          </cell>
          <cell r="EV7" t="str">
            <v>-</v>
          </cell>
          <cell r="EW7" t="str">
            <v>-</v>
          </cell>
          <cell r="EX7" t="str">
            <v>-</v>
          </cell>
          <cell r="EY7" t="str">
            <v>-</v>
          </cell>
          <cell r="EZ7" t="str">
            <v>-</v>
          </cell>
          <cell r="FA7" t="str">
            <v>-</v>
          </cell>
          <cell r="FB7" t="str">
            <v>-</v>
          </cell>
          <cell r="FC7" t="str">
            <v>-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N7" t="e">
            <v>#DIV/0!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C7" t="e">
            <v>#DIV/0!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  <cell r="IE7" t="str">
            <v>-</v>
          </cell>
          <cell r="IF7" t="str">
            <v>-</v>
          </cell>
          <cell r="IG7" t="str">
            <v>-</v>
          </cell>
          <cell r="IH7" t="str">
            <v>-</v>
          </cell>
          <cell r="II7" t="str">
            <v>-</v>
          </cell>
          <cell r="IJ7" t="str">
            <v>-</v>
          </cell>
          <cell r="IK7" t="str">
            <v>-</v>
          </cell>
          <cell r="IL7" t="str">
            <v>-</v>
          </cell>
          <cell r="IM7" t="str">
            <v>-</v>
          </cell>
          <cell r="IN7" t="str">
            <v>-</v>
          </cell>
          <cell r="IO7" t="str">
            <v>-</v>
          </cell>
          <cell r="IR7" t="e">
            <v>#DIV/0!</v>
          </cell>
          <cell r="IS7" t="str">
            <v>-</v>
          </cell>
          <cell r="IT7" t="str">
            <v>-</v>
          </cell>
          <cell r="IU7" t="str">
            <v>-</v>
          </cell>
          <cell r="IV7" t="str">
            <v>-</v>
          </cell>
          <cell r="IW7" t="str">
            <v>-</v>
          </cell>
          <cell r="IX7" t="str">
            <v>-</v>
          </cell>
          <cell r="IY7" t="str">
            <v>-</v>
          </cell>
          <cell r="IZ7" t="str">
            <v>-</v>
          </cell>
          <cell r="JA7" t="str">
            <v>-</v>
          </cell>
          <cell r="JB7" t="str">
            <v>-</v>
          </cell>
          <cell r="JC7" t="str">
            <v>-</v>
          </cell>
          <cell r="JD7" t="str">
            <v>-</v>
          </cell>
          <cell r="JE7" t="str">
            <v>-</v>
          </cell>
          <cell r="JF7" t="str">
            <v>-</v>
          </cell>
          <cell r="JG7" t="str">
            <v>-</v>
          </cell>
          <cell r="JH7" t="str">
            <v>-</v>
          </cell>
          <cell r="JI7" t="str">
            <v>-</v>
          </cell>
          <cell r="JJ7" t="str">
            <v>-</v>
          </cell>
          <cell r="JK7" t="str">
            <v>-</v>
          </cell>
          <cell r="JL7" t="str">
            <v>-</v>
          </cell>
          <cell r="JM7" t="str">
            <v>-</v>
          </cell>
          <cell r="JN7" t="str">
            <v>-</v>
          </cell>
          <cell r="JO7" t="str">
            <v>-</v>
          </cell>
          <cell r="JP7" t="str">
            <v>-</v>
          </cell>
          <cell r="JQ7" t="str">
            <v>-</v>
          </cell>
          <cell r="JR7" t="str">
            <v>-</v>
          </cell>
          <cell r="JS7" t="str">
            <v>-</v>
          </cell>
          <cell r="JT7" t="str">
            <v>-</v>
          </cell>
          <cell r="JU7" t="str">
            <v>-</v>
          </cell>
          <cell r="JV7" t="str">
            <v>-</v>
          </cell>
          <cell r="JW7" t="str">
            <v>-</v>
          </cell>
          <cell r="JX7" t="str">
            <v>-</v>
          </cell>
          <cell r="JY7" t="str">
            <v>-</v>
          </cell>
          <cell r="JZ7" t="str">
            <v>-</v>
          </cell>
          <cell r="KA7" t="str">
            <v>-</v>
          </cell>
          <cell r="KB7" t="str">
            <v>-</v>
          </cell>
          <cell r="KC7" t="str">
            <v>-</v>
          </cell>
          <cell r="KD7" t="str">
            <v>-</v>
          </cell>
          <cell r="KG7" t="e">
            <v>#DIV/0!</v>
          </cell>
          <cell r="KH7" t="str">
            <v>-</v>
          </cell>
          <cell r="KI7" t="str">
            <v>-</v>
          </cell>
          <cell r="KJ7" t="str">
            <v>-</v>
          </cell>
          <cell r="KK7" t="str">
            <v>-</v>
          </cell>
          <cell r="KL7" t="str">
            <v>-</v>
          </cell>
          <cell r="KM7" t="str">
            <v>-</v>
          </cell>
          <cell r="KN7" t="str">
            <v>-</v>
          </cell>
          <cell r="KO7" t="str">
            <v>-</v>
          </cell>
          <cell r="KP7" t="str">
            <v>-</v>
          </cell>
          <cell r="KQ7" t="str">
            <v>-</v>
          </cell>
          <cell r="KR7" t="str">
            <v>-</v>
          </cell>
          <cell r="KS7" t="str">
            <v>-</v>
          </cell>
          <cell r="KT7" t="str">
            <v>-</v>
          </cell>
          <cell r="KU7" t="str">
            <v>-</v>
          </cell>
          <cell r="KV7" t="str">
            <v>-</v>
          </cell>
          <cell r="KW7" t="str">
            <v>-</v>
          </cell>
          <cell r="KX7" t="str">
            <v>-</v>
          </cell>
          <cell r="KY7" t="str">
            <v>-</v>
          </cell>
          <cell r="KZ7" t="str">
            <v>-</v>
          </cell>
          <cell r="LA7" t="str">
            <v>-</v>
          </cell>
          <cell r="LB7" t="str">
            <v>-</v>
          </cell>
          <cell r="LC7" t="str">
            <v>-</v>
          </cell>
          <cell r="LD7" t="str">
            <v>-</v>
          </cell>
          <cell r="LE7" t="str">
            <v>-</v>
          </cell>
          <cell r="LF7" t="str">
            <v>-</v>
          </cell>
          <cell r="LG7" t="str">
            <v>-</v>
          </cell>
          <cell r="LH7" t="str">
            <v>-</v>
          </cell>
          <cell r="LI7" t="str">
            <v>-</v>
          </cell>
          <cell r="LJ7" t="str">
            <v>-</v>
          </cell>
          <cell r="LK7" t="str">
            <v>-</v>
          </cell>
          <cell r="LL7" t="str">
            <v>-</v>
          </cell>
          <cell r="LM7" t="str">
            <v>-</v>
          </cell>
          <cell r="LN7" t="str">
            <v>-</v>
          </cell>
          <cell r="LO7" t="str">
            <v>-</v>
          </cell>
          <cell r="LP7" t="str">
            <v>-</v>
          </cell>
          <cell r="LQ7" t="str">
            <v>-</v>
          </cell>
          <cell r="LR7" t="str">
            <v>-</v>
          </cell>
          <cell r="LS7" t="str">
            <v>-</v>
          </cell>
          <cell r="LV7" t="e">
            <v>#DIV/0!</v>
          </cell>
          <cell r="LW7" t="str">
            <v>-</v>
          </cell>
          <cell r="LX7" t="str">
            <v>-</v>
          </cell>
          <cell r="LY7" t="str">
            <v>-</v>
          </cell>
          <cell r="LZ7" t="str">
            <v>-</v>
          </cell>
          <cell r="MA7" t="str">
            <v>-</v>
          </cell>
          <cell r="MB7" t="str">
            <v>-</v>
          </cell>
          <cell r="MC7" t="str">
            <v>-</v>
          </cell>
          <cell r="MD7" t="str">
            <v>-</v>
          </cell>
          <cell r="ME7" t="str">
            <v>-</v>
          </cell>
          <cell r="MF7" t="str">
            <v>-</v>
          </cell>
          <cell r="MG7" t="str">
            <v>-</v>
          </cell>
          <cell r="MH7" t="str">
            <v>-</v>
          </cell>
          <cell r="MI7" t="str">
            <v>-</v>
          </cell>
          <cell r="MJ7" t="str">
            <v>-</v>
          </cell>
          <cell r="MK7" t="str">
            <v>-</v>
          </cell>
          <cell r="ML7" t="str">
            <v>-</v>
          </cell>
          <cell r="MM7" t="str">
            <v>-</v>
          </cell>
          <cell r="MN7" t="str">
            <v>-</v>
          </cell>
          <cell r="MO7" t="str">
            <v>-</v>
          </cell>
          <cell r="MP7" t="str">
            <v>-</v>
          </cell>
          <cell r="MQ7" t="str">
            <v>-</v>
          </cell>
          <cell r="MR7" t="str">
            <v>-</v>
          </cell>
          <cell r="MS7" t="str">
            <v>-</v>
          </cell>
          <cell r="MT7" t="str">
            <v>-</v>
          </cell>
          <cell r="MU7" t="str">
            <v>-</v>
          </cell>
          <cell r="MV7" t="str">
            <v>-</v>
          </cell>
          <cell r="MW7" t="str">
            <v>-</v>
          </cell>
          <cell r="MX7" t="str">
            <v>-</v>
          </cell>
          <cell r="MY7" t="str">
            <v>-</v>
          </cell>
          <cell r="MZ7" t="str">
            <v>-</v>
          </cell>
          <cell r="NA7" t="str">
            <v>-</v>
          </cell>
          <cell r="NB7" t="str">
            <v>-</v>
          </cell>
          <cell r="NC7" t="str">
            <v>-</v>
          </cell>
          <cell r="ND7" t="str">
            <v>-</v>
          </cell>
          <cell r="NE7" t="str">
            <v>-</v>
          </cell>
          <cell r="NF7" t="str">
            <v>-</v>
          </cell>
          <cell r="NG7" t="str">
            <v>-</v>
          </cell>
          <cell r="NH7" t="str">
            <v>-</v>
          </cell>
          <cell r="NK7" t="e">
            <v>#DIV/0!</v>
          </cell>
          <cell r="NL7" t="str">
            <v>-</v>
          </cell>
          <cell r="NM7" t="str">
            <v>-</v>
          </cell>
          <cell r="NN7" t="str">
            <v>-</v>
          </cell>
          <cell r="NO7" t="str">
            <v>-</v>
          </cell>
          <cell r="NP7" t="str">
            <v>-</v>
          </cell>
          <cell r="NQ7" t="str">
            <v>-</v>
          </cell>
          <cell r="NR7" t="str">
            <v>-</v>
          </cell>
          <cell r="NS7" t="str">
            <v>-</v>
          </cell>
          <cell r="NT7" t="str">
            <v>-</v>
          </cell>
          <cell r="NU7" t="str">
            <v>-</v>
          </cell>
          <cell r="NV7" t="str">
            <v>-</v>
          </cell>
          <cell r="NW7" t="str">
            <v>-</v>
          </cell>
          <cell r="NX7" t="str">
            <v>-</v>
          </cell>
          <cell r="NY7" t="str">
            <v>-</v>
          </cell>
          <cell r="NZ7" t="str">
            <v>-</v>
          </cell>
          <cell r="OA7" t="str">
            <v>-</v>
          </cell>
          <cell r="OB7" t="str">
            <v>-</v>
          </cell>
          <cell r="OC7" t="str">
            <v>-</v>
          </cell>
          <cell r="OD7" t="str">
            <v>-</v>
          </cell>
          <cell r="OE7" t="str">
            <v>-</v>
          </cell>
          <cell r="OF7" t="str">
            <v>-</v>
          </cell>
          <cell r="OG7" t="str">
            <v>-</v>
          </cell>
          <cell r="OH7" t="str">
            <v>-</v>
          </cell>
          <cell r="OI7" t="str">
            <v>-</v>
          </cell>
          <cell r="OJ7" t="str">
            <v>-</v>
          </cell>
          <cell r="OK7" t="str">
            <v>-</v>
          </cell>
          <cell r="OL7" t="str">
            <v>-</v>
          </cell>
          <cell r="OM7" t="str">
            <v>-</v>
          </cell>
          <cell r="ON7" t="str">
            <v>-</v>
          </cell>
          <cell r="OO7" t="str">
            <v>-</v>
          </cell>
          <cell r="OP7" t="str">
            <v>-</v>
          </cell>
          <cell r="OQ7" t="str">
            <v>-</v>
          </cell>
          <cell r="OR7" t="str">
            <v>-</v>
          </cell>
          <cell r="OS7" t="str">
            <v>-</v>
          </cell>
          <cell r="OT7" t="str">
            <v>-</v>
          </cell>
          <cell r="OU7" t="str">
            <v>-</v>
          </cell>
          <cell r="OV7" t="str">
            <v>-</v>
          </cell>
          <cell r="OW7" t="str">
            <v>-</v>
          </cell>
          <cell r="OZ7" t="e">
            <v>#DIV/0!</v>
          </cell>
          <cell r="PA7" t="str">
            <v>-</v>
          </cell>
          <cell r="PB7" t="str">
            <v>-</v>
          </cell>
          <cell r="PC7" t="str">
            <v>-</v>
          </cell>
          <cell r="PD7" t="str">
            <v>-</v>
          </cell>
          <cell r="PE7" t="str">
            <v>-</v>
          </cell>
          <cell r="PF7" t="str">
            <v>-</v>
          </cell>
          <cell r="PG7" t="str">
            <v>-</v>
          </cell>
          <cell r="PH7" t="str">
            <v>-</v>
          </cell>
          <cell r="PI7" t="str">
            <v>-</v>
          </cell>
          <cell r="PJ7" t="str">
            <v>-</v>
          </cell>
          <cell r="PK7" t="str">
            <v>-</v>
          </cell>
          <cell r="PL7" t="str">
            <v>-</v>
          </cell>
          <cell r="PM7" t="str">
            <v>-</v>
          </cell>
          <cell r="PN7" t="str">
            <v>-</v>
          </cell>
          <cell r="PO7" t="str">
            <v>-</v>
          </cell>
          <cell r="PP7" t="str">
            <v>-</v>
          </cell>
          <cell r="PQ7" t="str">
            <v>-</v>
          </cell>
          <cell r="PR7" t="str">
            <v>-</v>
          </cell>
          <cell r="PS7" t="str">
            <v>-</v>
          </cell>
          <cell r="PT7" t="str">
            <v>-</v>
          </cell>
          <cell r="PU7" t="str">
            <v>-</v>
          </cell>
          <cell r="PV7" t="str">
            <v>-</v>
          </cell>
          <cell r="PW7" t="str">
            <v>-</v>
          </cell>
          <cell r="PX7" t="str">
            <v>-</v>
          </cell>
          <cell r="PY7" t="str">
            <v>-</v>
          </cell>
          <cell r="PZ7" t="str">
            <v>-</v>
          </cell>
          <cell r="QA7" t="str">
            <v>-</v>
          </cell>
          <cell r="QB7" t="str">
            <v>-</v>
          </cell>
          <cell r="QC7" t="str">
            <v>-</v>
          </cell>
          <cell r="QD7" t="str">
            <v>-</v>
          </cell>
          <cell r="QE7" t="str">
            <v>-</v>
          </cell>
          <cell r="QF7" t="str">
            <v>-</v>
          </cell>
          <cell r="QG7" t="str">
            <v>-</v>
          </cell>
          <cell r="QH7" t="str">
            <v>-</v>
          </cell>
          <cell r="QI7" t="str">
            <v>-</v>
          </cell>
          <cell r="QJ7" t="str">
            <v>-</v>
          </cell>
          <cell r="QK7" t="str">
            <v>-</v>
          </cell>
          <cell r="QL7" t="str">
            <v>-</v>
          </cell>
          <cell r="QO7" t="e">
            <v>#DIV/0!</v>
          </cell>
          <cell r="QP7" t="str">
            <v>-</v>
          </cell>
          <cell r="QQ7" t="str">
            <v>-</v>
          </cell>
          <cell r="QR7" t="str">
            <v>-</v>
          </cell>
          <cell r="QS7" t="str">
            <v>-</v>
          </cell>
          <cell r="QT7" t="str">
            <v>-</v>
          </cell>
          <cell r="QU7" t="str">
            <v>-</v>
          </cell>
          <cell r="QV7" t="str">
            <v>-</v>
          </cell>
          <cell r="QW7" t="str">
            <v>-</v>
          </cell>
          <cell r="QX7" t="str">
            <v>-</v>
          </cell>
          <cell r="QY7" t="str">
            <v>-</v>
          </cell>
          <cell r="QZ7" t="str">
            <v>-</v>
          </cell>
          <cell r="RA7" t="str">
            <v>-</v>
          </cell>
          <cell r="RB7" t="str">
            <v>-</v>
          </cell>
          <cell r="RC7" t="str">
            <v>-</v>
          </cell>
          <cell r="RD7" t="str">
            <v>-</v>
          </cell>
          <cell r="RE7" t="str">
            <v>-</v>
          </cell>
          <cell r="RF7" t="str">
            <v>-</v>
          </cell>
          <cell r="RG7" t="str">
            <v>-</v>
          </cell>
          <cell r="RH7" t="str">
            <v>-</v>
          </cell>
          <cell r="RI7" t="str">
            <v>-</v>
          </cell>
          <cell r="RJ7" t="str">
            <v>-</v>
          </cell>
          <cell r="RK7" t="str">
            <v>-</v>
          </cell>
          <cell r="RL7" t="str">
            <v>-</v>
          </cell>
          <cell r="RM7" t="str">
            <v>-</v>
          </cell>
          <cell r="RN7" t="str">
            <v>-</v>
          </cell>
          <cell r="RO7" t="str">
            <v>-</v>
          </cell>
          <cell r="RP7" t="str">
            <v>-</v>
          </cell>
          <cell r="RQ7" t="str">
            <v>-</v>
          </cell>
          <cell r="RR7" t="str">
            <v>-</v>
          </cell>
          <cell r="RS7" t="str">
            <v>-</v>
          </cell>
          <cell r="RT7" t="str">
            <v>-</v>
          </cell>
          <cell r="RU7" t="str">
            <v>-</v>
          </cell>
          <cell r="RV7" t="str">
            <v>-</v>
          </cell>
          <cell r="RW7" t="str">
            <v>-</v>
          </cell>
          <cell r="RX7" t="str">
            <v>-</v>
          </cell>
          <cell r="RY7" t="str">
            <v>-</v>
          </cell>
          <cell r="RZ7" t="str">
            <v>-</v>
          </cell>
          <cell r="SA7" t="str">
            <v>-</v>
          </cell>
          <cell r="SD7" t="e">
            <v>#DIV/0!</v>
          </cell>
          <cell r="SE7" t="str">
            <v>-</v>
          </cell>
          <cell r="SF7" t="str">
            <v>-</v>
          </cell>
          <cell r="SG7" t="str">
            <v>-</v>
          </cell>
          <cell r="SH7" t="str">
            <v>-</v>
          </cell>
          <cell r="SI7" t="str">
            <v>-</v>
          </cell>
          <cell r="SJ7" t="str">
            <v>-</v>
          </cell>
          <cell r="SK7" t="str">
            <v>-</v>
          </cell>
          <cell r="SL7" t="str">
            <v>-</v>
          </cell>
          <cell r="SM7" t="str">
            <v>-</v>
          </cell>
          <cell r="SN7" t="str">
            <v>-</v>
          </cell>
          <cell r="SO7" t="str">
            <v>-</v>
          </cell>
          <cell r="SP7" t="str">
            <v>-</v>
          </cell>
          <cell r="SQ7" t="str">
            <v>-</v>
          </cell>
          <cell r="SR7" t="str">
            <v>-</v>
          </cell>
          <cell r="SS7" t="str">
            <v>-</v>
          </cell>
          <cell r="ST7" t="str">
            <v>-</v>
          </cell>
          <cell r="SU7" t="str">
            <v>-</v>
          </cell>
          <cell r="SV7" t="str">
            <v>-</v>
          </cell>
          <cell r="SW7" t="str">
            <v>-</v>
          </cell>
          <cell r="SX7" t="str">
            <v>-</v>
          </cell>
          <cell r="SY7" t="str">
            <v>-</v>
          </cell>
          <cell r="SZ7" t="str">
            <v>-</v>
          </cell>
          <cell r="TA7" t="str">
            <v>-</v>
          </cell>
          <cell r="TB7" t="str">
            <v>-</v>
          </cell>
          <cell r="TC7" t="str">
            <v>-</v>
          </cell>
          <cell r="TD7" t="str">
            <v>-</v>
          </cell>
          <cell r="TE7" t="str">
            <v>-</v>
          </cell>
          <cell r="TF7" t="str">
            <v>-</v>
          </cell>
          <cell r="TG7" t="str">
            <v>-</v>
          </cell>
          <cell r="TH7" t="str">
            <v>-</v>
          </cell>
          <cell r="TI7" t="str">
            <v>-</v>
          </cell>
          <cell r="TJ7" t="str">
            <v>-</v>
          </cell>
          <cell r="TK7" t="str">
            <v>-</v>
          </cell>
          <cell r="TL7" t="str">
            <v>-</v>
          </cell>
          <cell r="TM7" t="str">
            <v>-</v>
          </cell>
          <cell r="TN7" t="str">
            <v>-</v>
          </cell>
          <cell r="TO7" t="str">
            <v>-</v>
          </cell>
          <cell r="TP7" t="str">
            <v>-</v>
          </cell>
          <cell r="TQ7">
            <v>0</v>
          </cell>
          <cell r="TR7">
            <v>0</v>
          </cell>
          <cell r="TS7" t="e">
            <v>#DIV/0!</v>
          </cell>
          <cell r="TT7" t="str">
            <v>-</v>
          </cell>
          <cell r="TU7" t="str">
            <v>-</v>
          </cell>
          <cell r="TV7" t="str">
            <v>-</v>
          </cell>
        </row>
        <row r="8">
          <cell r="A8">
            <v>4</v>
          </cell>
          <cell r="B8" t="str">
            <v>CIRUGIA EXPERIMENTAL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-</v>
          </cell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U8" t="str">
            <v>-</v>
          </cell>
          <cell r="AX8">
            <v>0</v>
          </cell>
          <cell r="AY8" t="str">
            <v>-</v>
          </cell>
          <cell r="AZ8" t="str">
            <v>-</v>
          </cell>
          <cell r="BA8" t="str">
            <v>-</v>
          </cell>
          <cell r="BB8" t="str">
            <v>-</v>
          </cell>
          <cell r="BC8" t="str">
            <v>-</v>
          </cell>
          <cell r="BD8" t="str">
            <v>-</v>
          </cell>
          <cell r="BE8" t="str">
            <v>-</v>
          </cell>
          <cell r="BF8" t="str">
            <v>-</v>
          </cell>
          <cell r="BG8" t="str">
            <v>-</v>
          </cell>
          <cell r="BH8" t="str">
            <v>-</v>
          </cell>
          <cell r="BI8" t="str">
            <v>-</v>
          </cell>
          <cell r="BJ8" t="str">
            <v>-</v>
          </cell>
          <cell r="BK8" t="str">
            <v>-</v>
          </cell>
          <cell r="BL8" t="str">
            <v>-</v>
          </cell>
          <cell r="BM8" t="str">
            <v>-</v>
          </cell>
          <cell r="BN8" t="str">
            <v>-</v>
          </cell>
          <cell r="BO8" t="str">
            <v>-</v>
          </cell>
          <cell r="BP8" t="str">
            <v>-</v>
          </cell>
          <cell r="BQ8" t="str">
            <v>-</v>
          </cell>
          <cell r="BR8" t="str">
            <v>-</v>
          </cell>
          <cell r="BS8" t="str">
            <v>-</v>
          </cell>
          <cell r="BT8" t="str">
            <v>-</v>
          </cell>
          <cell r="BU8" t="str">
            <v>-</v>
          </cell>
          <cell r="BV8" t="str">
            <v>-</v>
          </cell>
          <cell r="BW8" t="str">
            <v>-</v>
          </cell>
          <cell r="BX8" t="str">
            <v>-</v>
          </cell>
          <cell r="BY8" t="str">
            <v>-</v>
          </cell>
          <cell r="BZ8" t="str">
            <v>-</v>
          </cell>
          <cell r="CA8" t="str">
            <v>-</v>
          </cell>
          <cell r="CB8" t="str">
            <v>-</v>
          </cell>
          <cell r="CC8" t="str">
            <v>-</v>
          </cell>
          <cell r="CD8" t="str">
            <v>-</v>
          </cell>
          <cell r="CE8" t="str">
            <v>-</v>
          </cell>
          <cell r="CF8" t="str">
            <v>-</v>
          </cell>
          <cell r="CG8" t="str">
            <v>-</v>
          </cell>
          <cell r="CH8" t="str">
            <v>-</v>
          </cell>
          <cell r="CI8" t="str">
            <v>-</v>
          </cell>
          <cell r="CJ8" t="str">
            <v>-</v>
          </cell>
          <cell r="CN8" t="str">
            <v>-</v>
          </cell>
          <cell r="CO8" t="str">
            <v>-</v>
          </cell>
          <cell r="CP8" t="str">
            <v>-</v>
          </cell>
          <cell r="CQ8" t="str">
            <v>-</v>
          </cell>
          <cell r="CR8" t="str">
            <v>-</v>
          </cell>
          <cell r="CS8" t="str">
            <v>-</v>
          </cell>
          <cell r="CT8" t="str">
            <v>-</v>
          </cell>
          <cell r="CU8" t="str">
            <v>-</v>
          </cell>
          <cell r="CV8" t="str">
            <v>-</v>
          </cell>
          <cell r="CW8" t="str">
            <v>-</v>
          </cell>
          <cell r="CX8" t="str">
            <v>-</v>
          </cell>
          <cell r="CY8" t="str">
            <v>-</v>
          </cell>
          <cell r="CZ8" t="str">
            <v>-</v>
          </cell>
          <cell r="DA8" t="str">
            <v>-</v>
          </cell>
          <cell r="DB8" t="str">
            <v>-</v>
          </cell>
          <cell r="DC8" t="str">
            <v>-</v>
          </cell>
          <cell r="DD8" t="str">
            <v>-</v>
          </cell>
          <cell r="DE8" t="str">
            <v>-</v>
          </cell>
          <cell r="DF8" t="str">
            <v>-</v>
          </cell>
          <cell r="DG8" t="str">
            <v>-</v>
          </cell>
          <cell r="DH8" t="str">
            <v>-</v>
          </cell>
          <cell r="DI8" t="str">
            <v>-</v>
          </cell>
          <cell r="DJ8" t="str">
            <v>-</v>
          </cell>
          <cell r="DK8" t="str">
            <v>-</v>
          </cell>
          <cell r="DL8" t="str">
            <v>-</v>
          </cell>
          <cell r="DM8" t="str">
            <v>-</v>
          </cell>
          <cell r="DN8" t="str">
            <v>-</v>
          </cell>
          <cell r="DO8" t="str">
            <v>-</v>
          </cell>
          <cell r="DP8" t="str">
            <v>-</v>
          </cell>
          <cell r="DQ8" t="str">
            <v>-</v>
          </cell>
          <cell r="DR8" t="str">
            <v>-</v>
          </cell>
          <cell r="DS8" t="str">
            <v>-</v>
          </cell>
          <cell r="DT8" t="str">
            <v>-</v>
          </cell>
          <cell r="DU8" t="str">
            <v>-</v>
          </cell>
          <cell r="DV8" t="str">
            <v>-</v>
          </cell>
          <cell r="DW8" t="str">
            <v>-</v>
          </cell>
          <cell r="DX8" t="str">
            <v>-</v>
          </cell>
          <cell r="DY8" t="str">
            <v>-</v>
          </cell>
          <cell r="EC8" t="str">
            <v>-</v>
          </cell>
          <cell r="ED8" t="str">
            <v>-</v>
          </cell>
          <cell r="EE8" t="str">
            <v>-</v>
          </cell>
          <cell r="EF8" t="str">
            <v>-</v>
          </cell>
          <cell r="EG8" t="str">
            <v>-</v>
          </cell>
          <cell r="EH8" t="str">
            <v>-</v>
          </cell>
          <cell r="EI8" t="str">
            <v>-</v>
          </cell>
          <cell r="EJ8" t="str">
            <v>-</v>
          </cell>
          <cell r="EK8" t="str">
            <v>-</v>
          </cell>
          <cell r="EL8" t="str">
            <v>-</v>
          </cell>
          <cell r="EM8" t="str">
            <v>-</v>
          </cell>
          <cell r="EN8" t="str">
            <v>-</v>
          </cell>
          <cell r="EO8" t="str">
            <v>-</v>
          </cell>
          <cell r="EP8" t="str">
            <v>-</v>
          </cell>
          <cell r="EQ8" t="str">
            <v>-</v>
          </cell>
          <cell r="ER8" t="str">
            <v>-</v>
          </cell>
          <cell r="ES8" t="str">
            <v>-</v>
          </cell>
          <cell r="ET8" t="str">
            <v>-</v>
          </cell>
          <cell r="EU8" t="str">
            <v>-</v>
          </cell>
          <cell r="EV8" t="str">
            <v>-</v>
          </cell>
          <cell r="EW8" t="str">
            <v>-</v>
          </cell>
          <cell r="EX8" t="str">
            <v>-</v>
          </cell>
          <cell r="EY8" t="str">
            <v>-</v>
          </cell>
          <cell r="EZ8" t="str">
            <v>-</v>
          </cell>
          <cell r="FA8" t="str">
            <v>-</v>
          </cell>
          <cell r="FB8" t="str">
            <v>-</v>
          </cell>
          <cell r="FC8" t="str">
            <v>-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  <cell r="IE8" t="str">
            <v>-</v>
          </cell>
          <cell r="IF8" t="str">
            <v>-</v>
          </cell>
          <cell r="IG8" t="str">
            <v>-</v>
          </cell>
          <cell r="IH8" t="str">
            <v>-</v>
          </cell>
          <cell r="II8" t="str">
            <v>-</v>
          </cell>
          <cell r="IJ8" t="str">
            <v>-</v>
          </cell>
          <cell r="IK8" t="str">
            <v>-</v>
          </cell>
          <cell r="IL8" t="str">
            <v>-</v>
          </cell>
          <cell r="IM8" t="str">
            <v>-</v>
          </cell>
          <cell r="IN8" t="str">
            <v>-</v>
          </cell>
          <cell r="IO8" t="str">
            <v>-</v>
          </cell>
          <cell r="IP8" t="str">
            <v>-</v>
          </cell>
          <cell r="IQ8" t="str">
            <v>-</v>
          </cell>
          <cell r="IR8" t="str">
            <v>-</v>
          </cell>
          <cell r="IV8" t="str">
            <v>-</v>
          </cell>
          <cell r="IW8" t="str">
            <v>-</v>
          </cell>
          <cell r="IX8" t="str">
            <v>-</v>
          </cell>
          <cell r="IY8" t="str">
            <v>-</v>
          </cell>
          <cell r="IZ8" t="str">
            <v>-</v>
          </cell>
          <cell r="JA8" t="str">
            <v>-</v>
          </cell>
          <cell r="JB8" t="str">
            <v>-</v>
          </cell>
          <cell r="JC8" t="str">
            <v>-</v>
          </cell>
          <cell r="JD8" t="str">
            <v>-</v>
          </cell>
          <cell r="JE8" t="str">
            <v>-</v>
          </cell>
          <cell r="JF8" t="str">
            <v>-</v>
          </cell>
          <cell r="JG8" t="str">
            <v>-</v>
          </cell>
          <cell r="JH8" t="str">
            <v>-</v>
          </cell>
          <cell r="JI8" t="str">
            <v>-</v>
          </cell>
          <cell r="JJ8" t="str">
            <v>-</v>
          </cell>
          <cell r="JK8" t="str">
            <v>-</v>
          </cell>
          <cell r="JL8" t="str">
            <v>-</v>
          </cell>
          <cell r="JM8" t="str">
            <v>-</v>
          </cell>
          <cell r="JN8" t="str">
            <v>-</v>
          </cell>
          <cell r="JO8" t="str">
            <v>-</v>
          </cell>
          <cell r="JP8" t="str">
            <v>-</v>
          </cell>
          <cell r="JQ8" t="str">
            <v>-</v>
          </cell>
          <cell r="JR8" t="str">
            <v>-</v>
          </cell>
          <cell r="JS8" t="str">
            <v>-</v>
          </cell>
          <cell r="JT8" t="str">
            <v>-</v>
          </cell>
          <cell r="JU8" t="str">
            <v>-</v>
          </cell>
          <cell r="JV8" t="str">
            <v>-</v>
          </cell>
          <cell r="JW8" t="str">
            <v>-</v>
          </cell>
          <cell r="JX8" t="str">
            <v>-</v>
          </cell>
          <cell r="JY8" t="str">
            <v>-</v>
          </cell>
          <cell r="JZ8" t="str">
            <v>-</v>
          </cell>
          <cell r="KA8" t="str">
            <v>-</v>
          </cell>
          <cell r="KB8" t="str">
            <v>-</v>
          </cell>
          <cell r="KC8" t="str">
            <v>-</v>
          </cell>
          <cell r="KD8" t="str">
            <v>-</v>
          </cell>
          <cell r="KE8" t="str">
            <v>-</v>
          </cell>
          <cell r="KF8" t="str">
            <v>-</v>
          </cell>
          <cell r="KG8" t="str">
            <v>-</v>
          </cell>
          <cell r="KK8" t="str">
            <v>-</v>
          </cell>
          <cell r="KL8" t="str">
            <v>-</v>
          </cell>
          <cell r="KM8" t="str">
            <v>-</v>
          </cell>
          <cell r="KN8" t="str">
            <v>-</v>
          </cell>
          <cell r="KO8" t="str">
            <v>-</v>
          </cell>
          <cell r="KP8" t="str">
            <v>-</v>
          </cell>
          <cell r="KQ8" t="str">
            <v>-</v>
          </cell>
          <cell r="KR8" t="str">
            <v>-</v>
          </cell>
          <cell r="KS8" t="str">
            <v>-</v>
          </cell>
          <cell r="KT8" t="str">
            <v>-</v>
          </cell>
          <cell r="KU8" t="str">
            <v>-</v>
          </cell>
          <cell r="KV8" t="str">
            <v>-</v>
          </cell>
          <cell r="KW8" t="str">
            <v>-</v>
          </cell>
          <cell r="KX8" t="str">
            <v>-</v>
          </cell>
          <cell r="KY8" t="str">
            <v>-</v>
          </cell>
          <cell r="KZ8" t="str">
            <v>-</v>
          </cell>
          <cell r="LA8" t="str">
            <v>-</v>
          </cell>
          <cell r="LB8" t="str">
            <v>-</v>
          </cell>
          <cell r="LC8" t="str">
            <v>-</v>
          </cell>
          <cell r="LD8" t="str">
            <v>-</v>
          </cell>
          <cell r="LE8" t="str">
            <v>-</v>
          </cell>
          <cell r="LF8" t="str">
            <v>-</v>
          </cell>
          <cell r="LG8" t="str">
            <v>-</v>
          </cell>
          <cell r="LH8" t="str">
            <v>-</v>
          </cell>
          <cell r="LI8" t="str">
            <v>-</v>
          </cell>
          <cell r="LJ8" t="str">
            <v>-</v>
          </cell>
          <cell r="LK8" t="str">
            <v>-</v>
          </cell>
          <cell r="LL8" t="str">
            <v>-</v>
          </cell>
          <cell r="LM8" t="str">
            <v>-</v>
          </cell>
          <cell r="LN8" t="str">
            <v>-</v>
          </cell>
          <cell r="LO8" t="str">
            <v>-</v>
          </cell>
          <cell r="LP8" t="str">
            <v>-</v>
          </cell>
          <cell r="LQ8" t="str">
            <v>-</v>
          </cell>
          <cell r="LR8" t="str">
            <v>-</v>
          </cell>
          <cell r="LS8" t="str">
            <v>-</v>
          </cell>
          <cell r="LT8" t="str">
            <v>-</v>
          </cell>
          <cell r="LU8" t="str">
            <v>-</v>
          </cell>
          <cell r="LV8" t="str">
            <v>-</v>
          </cell>
          <cell r="LZ8" t="str">
            <v>-</v>
          </cell>
          <cell r="MA8" t="str">
            <v>-</v>
          </cell>
          <cell r="MB8" t="str">
            <v>-</v>
          </cell>
          <cell r="MC8" t="str">
            <v>-</v>
          </cell>
          <cell r="MD8" t="str">
            <v>-</v>
          </cell>
          <cell r="ME8" t="str">
            <v>-</v>
          </cell>
          <cell r="MF8" t="str">
            <v>-</v>
          </cell>
          <cell r="MG8" t="str">
            <v>-</v>
          </cell>
          <cell r="MH8" t="str">
            <v>-</v>
          </cell>
          <cell r="MI8" t="str">
            <v>-</v>
          </cell>
          <cell r="MJ8" t="str">
            <v>-</v>
          </cell>
          <cell r="MK8" t="str">
            <v>-</v>
          </cell>
          <cell r="ML8" t="str">
            <v>-</v>
          </cell>
          <cell r="MM8" t="str">
            <v>-</v>
          </cell>
          <cell r="MN8" t="str">
            <v>-</v>
          </cell>
          <cell r="MO8" t="str">
            <v>-</v>
          </cell>
          <cell r="MP8" t="str">
            <v>-</v>
          </cell>
          <cell r="MQ8" t="str">
            <v>-</v>
          </cell>
          <cell r="MR8" t="str">
            <v>-</v>
          </cell>
          <cell r="MS8" t="str">
            <v>-</v>
          </cell>
          <cell r="MT8" t="str">
            <v>-</v>
          </cell>
          <cell r="MU8" t="str">
            <v>-</v>
          </cell>
          <cell r="MV8" t="str">
            <v>-</v>
          </cell>
          <cell r="MW8" t="str">
            <v>-</v>
          </cell>
          <cell r="MX8" t="str">
            <v>-</v>
          </cell>
          <cell r="MY8" t="str">
            <v>-</v>
          </cell>
          <cell r="MZ8" t="str">
            <v>-</v>
          </cell>
          <cell r="NA8" t="str">
            <v>-</v>
          </cell>
          <cell r="NB8" t="str">
            <v>-</v>
          </cell>
          <cell r="NC8" t="str">
            <v>-</v>
          </cell>
          <cell r="ND8" t="str">
            <v>-</v>
          </cell>
          <cell r="NE8" t="str">
            <v>-</v>
          </cell>
          <cell r="NF8" t="str">
            <v>-</v>
          </cell>
          <cell r="NG8" t="str">
            <v>-</v>
          </cell>
          <cell r="NH8" t="str">
            <v>-</v>
          </cell>
          <cell r="NI8" t="str">
            <v>-</v>
          </cell>
          <cell r="NJ8" t="str">
            <v>-</v>
          </cell>
          <cell r="NK8" t="str">
            <v>-</v>
          </cell>
          <cell r="NO8" t="str">
            <v>-</v>
          </cell>
          <cell r="NP8" t="str">
            <v>-</v>
          </cell>
          <cell r="NQ8" t="str">
            <v>-</v>
          </cell>
          <cell r="NR8" t="str">
            <v>-</v>
          </cell>
          <cell r="NS8" t="str">
            <v>-</v>
          </cell>
          <cell r="NT8" t="str">
            <v>-</v>
          </cell>
          <cell r="NU8" t="str">
            <v>-</v>
          </cell>
          <cell r="NV8" t="str">
            <v>-</v>
          </cell>
          <cell r="NW8" t="str">
            <v>-</v>
          </cell>
          <cell r="NX8" t="str">
            <v>-</v>
          </cell>
          <cell r="NY8" t="str">
            <v>-</v>
          </cell>
          <cell r="NZ8" t="str">
            <v>-</v>
          </cell>
          <cell r="OA8" t="str">
            <v>-</v>
          </cell>
          <cell r="OB8" t="str">
            <v>-</v>
          </cell>
          <cell r="OC8" t="str">
            <v>-</v>
          </cell>
          <cell r="OD8" t="str">
            <v>-</v>
          </cell>
          <cell r="OE8" t="str">
            <v>-</v>
          </cell>
          <cell r="OF8" t="str">
            <v>-</v>
          </cell>
          <cell r="OG8" t="str">
            <v>-</v>
          </cell>
          <cell r="OH8" t="str">
            <v>-</v>
          </cell>
          <cell r="OI8" t="str">
            <v>-</v>
          </cell>
          <cell r="OJ8" t="str">
            <v>-</v>
          </cell>
          <cell r="OK8" t="str">
            <v>-</v>
          </cell>
          <cell r="OL8" t="str">
            <v>-</v>
          </cell>
          <cell r="OM8" t="str">
            <v>-</v>
          </cell>
          <cell r="ON8" t="str">
            <v>-</v>
          </cell>
          <cell r="OO8" t="str">
            <v>-</v>
          </cell>
          <cell r="OP8" t="str">
            <v>-</v>
          </cell>
          <cell r="OQ8" t="str">
            <v>-</v>
          </cell>
          <cell r="OR8" t="str">
            <v>-</v>
          </cell>
          <cell r="OS8" t="str">
            <v>-</v>
          </cell>
          <cell r="OT8" t="str">
            <v>-</v>
          </cell>
          <cell r="OU8" t="str">
            <v>-</v>
          </cell>
          <cell r="OV8" t="str">
            <v>-</v>
          </cell>
          <cell r="OW8" t="str">
            <v>-</v>
          </cell>
          <cell r="OX8" t="str">
            <v>-</v>
          </cell>
          <cell r="OY8" t="str">
            <v>-</v>
          </cell>
          <cell r="OZ8" t="str">
            <v>-</v>
          </cell>
          <cell r="PD8" t="str">
            <v>-</v>
          </cell>
          <cell r="PE8" t="str">
            <v>-</v>
          </cell>
          <cell r="PF8" t="str">
            <v>-</v>
          </cell>
          <cell r="PG8" t="str">
            <v>-</v>
          </cell>
          <cell r="PH8" t="str">
            <v>-</v>
          </cell>
          <cell r="PI8" t="str">
            <v>-</v>
          </cell>
          <cell r="PJ8" t="str">
            <v>-</v>
          </cell>
          <cell r="PK8" t="str">
            <v>-</v>
          </cell>
          <cell r="PL8" t="str">
            <v>-</v>
          </cell>
          <cell r="PM8" t="str">
            <v>-</v>
          </cell>
          <cell r="PN8" t="str">
            <v>-</v>
          </cell>
          <cell r="PO8" t="str">
            <v>-</v>
          </cell>
          <cell r="PP8" t="str">
            <v>-</v>
          </cell>
          <cell r="PQ8" t="str">
            <v>-</v>
          </cell>
          <cell r="PR8" t="str">
            <v>-</v>
          </cell>
          <cell r="PS8" t="str">
            <v>-</v>
          </cell>
          <cell r="PT8" t="str">
            <v>-</v>
          </cell>
          <cell r="PU8" t="str">
            <v>-</v>
          </cell>
          <cell r="PV8" t="str">
            <v>-</v>
          </cell>
          <cell r="PW8" t="str">
            <v>-</v>
          </cell>
          <cell r="PX8" t="str">
            <v>-</v>
          </cell>
          <cell r="PY8" t="str">
            <v>-</v>
          </cell>
          <cell r="PZ8" t="str">
            <v>-</v>
          </cell>
          <cell r="QA8" t="str">
            <v>-</v>
          </cell>
          <cell r="QB8" t="str">
            <v>-</v>
          </cell>
          <cell r="QC8" t="str">
            <v>-</v>
          </cell>
          <cell r="QD8" t="str">
            <v>-</v>
          </cell>
          <cell r="QE8" t="str">
            <v>-</v>
          </cell>
          <cell r="QF8" t="str">
            <v>-</v>
          </cell>
          <cell r="QG8" t="str">
            <v>-</v>
          </cell>
          <cell r="QH8" t="str">
            <v>-</v>
          </cell>
          <cell r="QI8" t="str">
            <v>-</v>
          </cell>
          <cell r="QJ8" t="str">
            <v>-</v>
          </cell>
          <cell r="QK8" t="str">
            <v>-</v>
          </cell>
          <cell r="QL8" t="str">
            <v>-</v>
          </cell>
          <cell r="QM8" t="str">
            <v>-</v>
          </cell>
          <cell r="QN8" t="str">
            <v>-</v>
          </cell>
          <cell r="QO8" t="str">
            <v>-</v>
          </cell>
          <cell r="QS8" t="str">
            <v>-</v>
          </cell>
          <cell r="QT8" t="str">
            <v>-</v>
          </cell>
          <cell r="QU8" t="str">
            <v>-</v>
          </cell>
          <cell r="QV8" t="str">
            <v>-</v>
          </cell>
          <cell r="QW8" t="str">
            <v>-</v>
          </cell>
          <cell r="QX8" t="str">
            <v>-</v>
          </cell>
          <cell r="QY8" t="str">
            <v>-</v>
          </cell>
          <cell r="QZ8" t="str">
            <v>-</v>
          </cell>
          <cell r="RA8" t="str">
            <v>-</v>
          </cell>
          <cell r="RB8" t="str">
            <v>-</v>
          </cell>
          <cell r="RC8" t="str">
            <v>-</v>
          </cell>
          <cell r="RD8" t="str">
            <v>-</v>
          </cell>
          <cell r="RE8" t="str">
            <v>-</v>
          </cell>
          <cell r="RF8" t="str">
            <v>-</v>
          </cell>
          <cell r="RG8" t="str">
            <v>-</v>
          </cell>
          <cell r="RH8" t="str">
            <v>-</v>
          </cell>
          <cell r="RI8" t="str">
            <v>-</v>
          </cell>
          <cell r="RJ8" t="str">
            <v>-</v>
          </cell>
          <cell r="RK8" t="str">
            <v>-</v>
          </cell>
          <cell r="RL8" t="str">
            <v>-</v>
          </cell>
          <cell r="RM8" t="str">
            <v>-</v>
          </cell>
          <cell r="RN8" t="str">
            <v>-</v>
          </cell>
          <cell r="RO8" t="str">
            <v>-</v>
          </cell>
          <cell r="RP8" t="str">
            <v>-</v>
          </cell>
          <cell r="RQ8" t="str">
            <v>-</v>
          </cell>
          <cell r="RR8" t="str">
            <v>-</v>
          </cell>
          <cell r="RS8" t="str">
            <v>-</v>
          </cell>
          <cell r="RT8" t="str">
            <v>-</v>
          </cell>
          <cell r="RU8" t="str">
            <v>-</v>
          </cell>
          <cell r="RV8" t="str">
            <v>-</v>
          </cell>
          <cell r="RW8" t="str">
            <v>-</v>
          </cell>
          <cell r="RX8" t="str">
            <v>-</v>
          </cell>
          <cell r="RY8" t="str">
            <v>-</v>
          </cell>
          <cell r="RZ8" t="str">
            <v>-</v>
          </cell>
          <cell r="SA8" t="str">
            <v>-</v>
          </cell>
          <cell r="SB8" t="str">
            <v>-</v>
          </cell>
          <cell r="SC8" t="str">
            <v>-</v>
          </cell>
          <cell r="SD8" t="str">
            <v>-</v>
          </cell>
          <cell r="SH8" t="str">
            <v>-</v>
          </cell>
          <cell r="SI8" t="str">
            <v>-</v>
          </cell>
          <cell r="SJ8" t="str">
            <v>-</v>
          </cell>
          <cell r="SK8" t="str">
            <v>-</v>
          </cell>
          <cell r="SL8" t="str">
            <v>-</v>
          </cell>
          <cell r="SM8" t="str">
            <v>-</v>
          </cell>
          <cell r="SN8" t="str">
            <v>-</v>
          </cell>
          <cell r="SO8" t="str">
            <v>-</v>
          </cell>
          <cell r="SP8" t="str">
            <v>-</v>
          </cell>
          <cell r="SQ8" t="str">
            <v>-</v>
          </cell>
          <cell r="SR8" t="str">
            <v>-</v>
          </cell>
          <cell r="SS8" t="str">
            <v>-</v>
          </cell>
          <cell r="ST8" t="str">
            <v>-</v>
          </cell>
          <cell r="SU8" t="str">
            <v>-</v>
          </cell>
          <cell r="SV8" t="str">
            <v>-</v>
          </cell>
          <cell r="SW8" t="str">
            <v>-</v>
          </cell>
          <cell r="SX8" t="str">
            <v>-</v>
          </cell>
          <cell r="SY8" t="str">
            <v>-</v>
          </cell>
          <cell r="SZ8" t="str">
            <v>-</v>
          </cell>
          <cell r="TA8" t="str">
            <v>-</v>
          </cell>
          <cell r="TB8" t="str">
            <v>-</v>
          </cell>
          <cell r="TC8" t="str">
            <v>-</v>
          </cell>
          <cell r="TD8" t="str">
            <v>-</v>
          </cell>
          <cell r="TE8" t="str">
            <v>-</v>
          </cell>
          <cell r="TF8" t="str">
            <v>-</v>
          </cell>
          <cell r="TG8" t="str">
            <v>-</v>
          </cell>
          <cell r="TH8" t="str">
            <v>-</v>
          </cell>
          <cell r="TI8" t="str">
            <v>-</v>
          </cell>
          <cell r="TJ8" t="str">
            <v>-</v>
          </cell>
          <cell r="TK8" t="str">
            <v>-</v>
          </cell>
          <cell r="TL8" t="str">
            <v>-</v>
          </cell>
          <cell r="TM8" t="str">
            <v>-</v>
          </cell>
          <cell r="TN8" t="str">
            <v>-</v>
          </cell>
          <cell r="TO8" t="str">
            <v>-</v>
          </cell>
          <cell r="TP8" t="str">
            <v>-</v>
          </cell>
          <cell r="TQ8" t="str">
            <v>-</v>
          </cell>
          <cell r="TR8" t="str">
            <v>-</v>
          </cell>
          <cell r="TS8" t="str">
            <v>-</v>
          </cell>
          <cell r="TT8">
            <v>0</v>
          </cell>
          <cell r="TU8">
            <v>0</v>
          </cell>
          <cell r="TV8">
            <v>0</v>
          </cell>
        </row>
      </sheetData>
      <sheetData sheetId="12">
        <row r="5">
          <cell r="A5">
            <v>1</v>
          </cell>
          <cell r="B5" t="str">
            <v>MEDICINA A</v>
          </cell>
          <cell r="C5">
            <v>9</v>
          </cell>
          <cell r="D5">
            <v>212</v>
          </cell>
          <cell r="E5">
            <v>261</v>
          </cell>
          <cell r="F5">
            <v>38</v>
          </cell>
          <cell r="G5">
            <v>3</v>
          </cell>
          <cell r="H5">
            <v>3</v>
          </cell>
          <cell r="I5">
            <v>286</v>
          </cell>
          <cell r="J5">
            <v>240</v>
          </cell>
          <cell r="K5">
            <v>48</v>
          </cell>
          <cell r="L5">
            <v>20</v>
          </cell>
          <cell r="M5">
            <v>86.774193548387103</v>
          </cell>
          <cell r="N5">
            <v>1.7083333333333333</v>
          </cell>
          <cell r="O5">
            <v>2.4</v>
          </cell>
          <cell r="P5">
            <v>9.3958333333333339</v>
          </cell>
          <cell r="Q5">
            <v>0</v>
          </cell>
          <cell r="R5">
            <v>0</v>
          </cell>
          <cell r="S5">
            <v>0</v>
          </cell>
          <cell r="U5">
            <v>68.75</v>
          </cell>
          <cell r="V5">
            <v>17.35483870967742</v>
          </cell>
          <cell r="X5">
            <v>32</v>
          </cell>
          <cell r="Y5">
            <v>20</v>
          </cell>
          <cell r="Z5">
            <v>98.214285714285708</v>
          </cell>
          <cell r="AA5">
            <v>0.3125</v>
          </cell>
          <cell r="AB5">
            <v>1.6</v>
          </cell>
          <cell r="AC5">
            <v>10.9375</v>
          </cell>
          <cell r="AD5">
            <v>0</v>
          </cell>
          <cell r="AE5">
            <v>0</v>
          </cell>
          <cell r="AF5">
            <v>0</v>
          </cell>
          <cell r="AH5">
            <v>84.375</v>
          </cell>
          <cell r="AI5">
            <v>19.642857142857142</v>
          </cell>
          <cell r="AK5">
            <v>40</v>
          </cell>
          <cell r="AL5">
            <v>17</v>
          </cell>
          <cell r="AM5">
            <v>100.75901328273244</v>
          </cell>
          <cell r="AN5">
            <v>-0.1</v>
          </cell>
          <cell r="AO5">
            <v>2.3529411764705883</v>
          </cell>
          <cell r="AP5">
            <v>22.2</v>
          </cell>
          <cell r="AQ5">
            <v>1</v>
          </cell>
          <cell r="AR5">
            <v>2.5</v>
          </cell>
          <cell r="AS5">
            <v>2.5</v>
          </cell>
          <cell r="AU5">
            <v>77.5</v>
          </cell>
          <cell r="AV5">
            <v>17.129032258064516</v>
          </cell>
          <cell r="AX5">
            <v>49</v>
          </cell>
          <cell r="AY5">
            <v>20</v>
          </cell>
          <cell r="AZ5">
            <v>94.032258064516128</v>
          </cell>
          <cell r="BA5">
            <v>0.75510204081632648</v>
          </cell>
          <cell r="BB5">
            <v>2.4500000000000002</v>
          </cell>
          <cell r="BC5">
            <v>12.795918367346939</v>
          </cell>
          <cell r="BD5">
            <v>0</v>
          </cell>
          <cell r="BE5">
            <v>0</v>
          </cell>
          <cell r="BF5">
            <v>0</v>
          </cell>
          <cell r="BH5">
            <v>55.102040816326522</v>
          </cell>
          <cell r="BI5">
            <v>19.433333333333334</v>
          </cell>
          <cell r="BK5">
            <v>57</v>
          </cell>
          <cell r="BL5">
            <v>20</v>
          </cell>
          <cell r="BM5">
            <v>95.967741935483872</v>
          </cell>
          <cell r="BN5">
            <v>0.43859649122807015</v>
          </cell>
          <cell r="BO5">
            <v>2.85</v>
          </cell>
          <cell r="BP5">
            <v>8.0526315789473681</v>
          </cell>
          <cell r="BQ5">
            <v>0</v>
          </cell>
          <cell r="BR5">
            <v>0</v>
          </cell>
          <cell r="BS5">
            <v>0</v>
          </cell>
          <cell r="BU5">
            <v>82.456140350877192</v>
          </cell>
          <cell r="BV5">
            <v>19.2</v>
          </cell>
          <cell r="BX5">
            <v>58</v>
          </cell>
          <cell r="BY5">
            <v>20</v>
          </cell>
          <cell r="BZ5">
            <v>89.666666666666657</v>
          </cell>
          <cell r="CA5">
            <v>1.0689655172413792</v>
          </cell>
          <cell r="CB5">
            <v>2.9</v>
          </cell>
          <cell r="CC5">
            <v>7.5</v>
          </cell>
          <cell r="CD5">
            <v>0</v>
          </cell>
          <cell r="CE5">
            <v>0</v>
          </cell>
          <cell r="CF5">
            <v>0</v>
          </cell>
          <cell r="CH5">
            <v>81.034482758620683</v>
          </cell>
          <cell r="CI5">
            <v>17.899999999999999</v>
          </cell>
          <cell r="CK5">
            <v>36</v>
          </cell>
          <cell r="CL5">
            <v>20</v>
          </cell>
          <cell r="CM5">
            <v>93.870967741935488</v>
          </cell>
          <cell r="CN5">
            <v>1.0555555555555556</v>
          </cell>
          <cell r="CO5">
            <v>1.8</v>
          </cell>
          <cell r="CP5">
            <v>10.527777777777779</v>
          </cell>
          <cell r="CQ5">
            <v>0</v>
          </cell>
          <cell r="CR5">
            <v>0</v>
          </cell>
          <cell r="CS5">
            <v>0</v>
          </cell>
          <cell r="CU5">
            <v>86.111111111111114</v>
          </cell>
          <cell r="CV5">
            <v>18.8</v>
          </cell>
          <cell r="CW5">
            <v>66</v>
          </cell>
          <cell r="CX5">
            <v>44</v>
          </cell>
          <cell r="CY5">
            <v>20</v>
          </cell>
          <cell r="CZ5">
            <v>91.290322580645167</v>
          </cell>
          <cell r="DA5">
            <v>1.2272727272727273</v>
          </cell>
          <cell r="DB5">
            <v>2.2000000000000002</v>
          </cell>
          <cell r="DC5">
            <v>14.795454545454545</v>
          </cell>
          <cell r="DD5">
            <v>3</v>
          </cell>
          <cell r="DE5">
            <v>6.8181818181818175</v>
          </cell>
          <cell r="DF5">
            <v>6.8181818181818175</v>
          </cell>
          <cell r="DH5">
            <v>90.909090909090907</v>
          </cell>
          <cell r="DI5">
            <v>18.3</v>
          </cell>
          <cell r="DJ5">
            <v>56</v>
          </cell>
          <cell r="DK5">
            <v>37</v>
          </cell>
          <cell r="DL5">
            <v>20</v>
          </cell>
          <cell r="DM5">
            <v>94.833333333333343</v>
          </cell>
          <cell r="DN5">
            <v>0.83783783783783783</v>
          </cell>
          <cell r="DO5">
            <v>1.85</v>
          </cell>
          <cell r="DP5">
            <v>8.8108108108108105</v>
          </cell>
          <cell r="DQ5">
            <v>0</v>
          </cell>
          <cell r="DR5">
            <v>0</v>
          </cell>
          <cell r="DS5">
            <v>0</v>
          </cell>
          <cell r="DU5">
            <v>70.270270270270274</v>
          </cell>
          <cell r="DV5">
            <v>18.966666666666665</v>
          </cell>
          <cell r="DW5">
            <v>40</v>
          </cell>
          <cell r="DX5">
            <v>39</v>
          </cell>
          <cell r="DY5">
            <v>20</v>
          </cell>
          <cell r="DZ5">
            <v>99.516129032258064</v>
          </cell>
          <cell r="EA5">
            <v>7.6923076923076927E-2</v>
          </cell>
          <cell r="EB5">
            <v>1.95</v>
          </cell>
          <cell r="EC5">
            <v>17.358974358974358</v>
          </cell>
          <cell r="ED5">
            <v>1</v>
          </cell>
          <cell r="EE5">
            <v>2.5641025641025639</v>
          </cell>
          <cell r="EF5">
            <v>2.5641025641025639</v>
          </cell>
          <cell r="EH5">
            <v>74.358974358974365</v>
          </cell>
          <cell r="EI5">
            <v>19.903225806451612</v>
          </cell>
          <cell r="EK5">
            <v>40</v>
          </cell>
          <cell r="EL5">
            <v>20</v>
          </cell>
          <cell r="EM5">
            <v>98.166666666666671</v>
          </cell>
          <cell r="EN5">
            <v>0.27500000000000002</v>
          </cell>
          <cell r="EO5">
            <v>2</v>
          </cell>
          <cell r="EP5">
            <v>11.025</v>
          </cell>
          <cell r="EQ5">
            <v>0</v>
          </cell>
          <cell r="ER5">
            <v>0</v>
          </cell>
          <cell r="ES5">
            <v>0</v>
          </cell>
          <cell r="EU5">
            <v>72.5</v>
          </cell>
          <cell r="EV5">
            <v>19.633333333333333</v>
          </cell>
          <cell r="EX5">
            <v>46</v>
          </cell>
          <cell r="EY5">
            <v>20</v>
          </cell>
          <cell r="EZ5">
            <v>95</v>
          </cell>
          <cell r="FA5">
            <v>0.67391304347826086</v>
          </cell>
          <cell r="FB5">
            <v>2.2999999999999998</v>
          </cell>
          <cell r="FC5">
            <v>13.043478260869565</v>
          </cell>
          <cell r="FD5">
            <v>0</v>
          </cell>
          <cell r="FE5">
            <v>0</v>
          </cell>
          <cell r="FF5">
            <v>0</v>
          </cell>
          <cell r="FH5">
            <v>91.304347826086953</v>
          </cell>
          <cell r="FI5">
            <v>19</v>
          </cell>
          <cell r="FK5">
            <v>526</v>
          </cell>
          <cell r="FL5">
            <v>19.727272727272727</v>
          </cell>
          <cell r="FM5">
            <v>95.00485638962121</v>
          </cell>
          <cell r="FN5">
            <v>0.68441064638783267</v>
          </cell>
          <cell r="FO5">
            <v>26.663594470046085</v>
          </cell>
          <cell r="FP5">
            <v>11.946768060836503</v>
          </cell>
          <cell r="FQ5">
            <v>5</v>
          </cell>
          <cell r="FR5">
            <v>0.95057034220532322</v>
          </cell>
          <cell r="FS5">
            <v>0.95057034220532322</v>
          </cell>
          <cell r="FT5">
            <v>0</v>
          </cell>
          <cell r="FU5">
            <v>77.756653992395442</v>
          </cell>
          <cell r="FV5">
            <v>18.758904109589039</v>
          </cell>
          <cell r="FW5">
            <v>162</v>
          </cell>
        </row>
        <row r="6">
          <cell r="A6">
            <v>2</v>
          </cell>
          <cell r="B6" t="str">
            <v>MEDICINA B</v>
          </cell>
          <cell r="C6">
            <v>32</v>
          </cell>
          <cell r="D6">
            <v>409</v>
          </cell>
          <cell r="E6">
            <v>483</v>
          </cell>
          <cell r="F6">
            <v>51</v>
          </cell>
          <cell r="G6">
            <v>7</v>
          </cell>
          <cell r="H6" t="str">
            <v xml:space="preserve"> </v>
          </cell>
          <cell r="I6">
            <v>568</v>
          </cell>
          <cell r="J6">
            <v>414</v>
          </cell>
          <cell r="K6">
            <v>85</v>
          </cell>
          <cell r="L6">
            <v>21</v>
          </cell>
          <cell r="M6">
            <v>90.629800307219668</v>
          </cell>
          <cell r="N6">
            <v>0.71764705882352942</v>
          </cell>
          <cell r="O6">
            <v>4.0476190476190474</v>
          </cell>
          <cell r="P6">
            <v>10.282352941176471</v>
          </cell>
          <cell r="Q6">
            <v>1</v>
          </cell>
          <cell r="R6">
            <v>1.1764705882352942</v>
          </cell>
          <cell r="S6">
            <v>1.1764705882352942</v>
          </cell>
          <cell r="U6">
            <v>68.235294117647058</v>
          </cell>
          <cell r="V6">
            <v>19.032258064516128</v>
          </cell>
          <cell r="X6">
            <v>75</v>
          </cell>
          <cell r="Y6">
            <v>21</v>
          </cell>
          <cell r="Z6">
            <v>96.088435374149668</v>
          </cell>
          <cell r="AA6">
            <v>0.30666666666666664</v>
          </cell>
          <cell r="AB6">
            <v>3.5714285714285716</v>
          </cell>
          <cell r="AC6">
            <v>8.9866666666666664</v>
          </cell>
          <cell r="AD6">
            <v>1</v>
          </cell>
          <cell r="AE6">
            <v>1.3333333333333335</v>
          </cell>
          <cell r="AF6">
            <v>1.3333333333333335</v>
          </cell>
          <cell r="AH6">
            <v>76</v>
          </cell>
          <cell r="AI6">
            <v>20.178571428571427</v>
          </cell>
          <cell r="AK6">
            <v>85</v>
          </cell>
          <cell r="AL6">
            <v>21</v>
          </cell>
          <cell r="AM6">
            <v>94.623655913978496</v>
          </cell>
          <cell r="AN6">
            <v>0.41176470588235292</v>
          </cell>
          <cell r="AO6">
            <v>4.0476190476190474</v>
          </cell>
          <cell r="AP6">
            <v>5.8588235294117643</v>
          </cell>
          <cell r="AQ6">
            <v>1</v>
          </cell>
          <cell r="AR6">
            <v>1.1764705882352942</v>
          </cell>
          <cell r="AS6">
            <v>1.1764705882352942</v>
          </cell>
          <cell r="AU6">
            <v>75.294117647058826</v>
          </cell>
          <cell r="AV6">
            <v>19.870967741935484</v>
          </cell>
          <cell r="AX6">
            <v>85</v>
          </cell>
          <cell r="AY6">
            <v>21</v>
          </cell>
          <cell r="AZ6">
            <v>88.018433179723502</v>
          </cell>
          <cell r="BA6">
            <v>0.91764705882352937</v>
          </cell>
          <cell r="BB6">
            <v>4.0476190476190474</v>
          </cell>
          <cell r="BC6">
            <v>8.2588235294117656</v>
          </cell>
          <cell r="BD6">
            <v>2</v>
          </cell>
          <cell r="BE6">
            <v>2.3529411764705883</v>
          </cell>
          <cell r="BF6">
            <v>2.3529411764705883</v>
          </cell>
          <cell r="BH6">
            <v>87.058823529411768</v>
          </cell>
          <cell r="BI6">
            <v>19.100000000000001</v>
          </cell>
          <cell r="BK6">
            <v>94</v>
          </cell>
          <cell r="BL6">
            <v>21</v>
          </cell>
          <cell r="BM6">
            <v>96.620583717357917</v>
          </cell>
          <cell r="BN6">
            <v>0.23404255319148937</v>
          </cell>
          <cell r="BO6">
            <v>4.4761904761904763</v>
          </cell>
          <cell r="BP6">
            <v>7.7234042553191493</v>
          </cell>
          <cell r="BQ6">
            <v>0</v>
          </cell>
          <cell r="BR6">
            <v>0</v>
          </cell>
          <cell r="BS6">
            <v>0</v>
          </cell>
          <cell r="BU6">
            <v>81.914893617021278</v>
          </cell>
          <cell r="BV6">
            <v>20.3</v>
          </cell>
          <cell r="BX6">
            <v>82</v>
          </cell>
          <cell r="BY6">
            <v>20</v>
          </cell>
          <cell r="BZ6">
            <v>98.5</v>
          </cell>
          <cell r="CA6">
            <v>0.10975609756097561</v>
          </cell>
          <cell r="CB6">
            <v>4.0999999999999996</v>
          </cell>
          <cell r="CC6">
            <v>8.1463414634146343</v>
          </cell>
          <cell r="CD6">
            <v>0</v>
          </cell>
          <cell r="CE6">
            <v>0</v>
          </cell>
          <cell r="CF6">
            <v>0</v>
          </cell>
          <cell r="CH6">
            <v>80.487804878048792</v>
          </cell>
          <cell r="CI6">
            <v>19.7</v>
          </cell>
          <cell r="CK6">
            <v>85</v>
          </cell>
          <cell r="CL6">
            <v>22</v>
          </cell>
          <cell r="CM6">
            <v>90.322580645161281</v>
          </cell>
          <cell r="CN6">
            <v>0.77647058823529413</v>
          </cell>
          <cell r="CO6">
            <v>3.8636363636363638</v>
          </cell>
          <cell r="CP6">
            <v>11.588235294117647</v>
          </cell>
          <cell r="CQ6">
            <v>2</v>
          </cell>
          <cell r="CR6">
            <v>2.3529411764705883</v>
          </cell>
          <cell r="CS6">
            <v>2.3529411764705883</v>
          </cell>
          <cell r="CU6">
            <v>81.17647058823529</v>
          </cell>
          <cell r="CV6">
            <v>19.899999999999999</v>
          </cell>
          <cell r="CX6">
            <v>91</v>
          </cell>
          <cell r="CY6">
            <v>20</v>
          </cell>
          <cell r="CZ6">
            <v>88.387096774193552</v>
          </cell>
          <cell r="DA6">
            <v>0.79120879120879117</v>
          </cell>
          <cell r="DB6">
            <v>4.55</v>
          </cell>
          <cell r="DC6">
            <v>5.7362637362637363</v>
          </cell>
          <cell r="DD6">
            <v>1</v>
          </cell>
          <cell r="DE6">
            <v>1.098901098901099</v>
          </cell>
          <cell r="DF6">
            <v>1.098901098901099</v>
          </cell>
          <cell r="DH6">
            <v>90.109890109890117</v>
          </cell>
          <cell r="DI6">
            <v>17.7</v>
          </cell>
          <cell r="DK6">
            <v>60</v>
          </cell>
          <cell r="DL6">
            <v>20</v>
          </cell>
          <cell r="DM6">
            <v>99.833333333333329</v>
          </cell>
          <cell r="DN6">
            <v>1.6666666666666666E-2</v>
          </cell>
          <cell r="DO6">
            <v>3</v>
          </cell>
          <cell r="DP6">
            <v>9.6333333333333329</v>
          </cell>
          <cell r="DQ6">
            <v>1</v>
          </cell>
          <cell r="DR6">
            <v>1.6666666666666667</v>
          </cell>
          <cell r="DS6">
            <v>1.6666666666666667</v>
          </cell>
          <cell r="DU6">
            <v>76.666666666666671</v>
          </cell>
          <cell r="DV6">
            <v>19.966666666666665</v>
          </cell>
          <cell r="DX6">
            <v>69</v>
          </cell>
          <cell r="DY6">
            <v>21</v>
          </cell>
          <cell r="DZ6">
            <v>97.849462365591393</v>
          </cell>
          <cell r="EA6">
            <v>0.20289855072463769</v>
          </cell>
          <cell r="EB6">
            <v>3.2857142857142856</v>
          </cell>
          <cell r="EC6">
            <v>9.579710144927537</v>
          </cell>
          <cell r="ED6">
            <v>2</v>
          </cell>
          <cell r="EE6">
            <v>2.8985507246376812</v>
          </cell>
          <cell r="EF6">
            <v>2.8985507246376812</v>
          </cell>
          <cell r="EH6">
            <v>81.159420289855078</v>
          </cell>
          <cell r="EI6">
            <v>20.548387096774192</v>
          </cell>
          <cell r="EJ6">
            <v>59</v>
          </cell>
          <cell r="EK6">
            <v>73</v>
          </cell>
          <cell r="EL6">
            <v>21</v>
          </cell>
          <cell r="EM6">
            <v>99.206349206349216</v>
          </cell>
          <cell r="EN6">
            <v>6.8493150684931503E-2</v>
          </cell>
          <cell r="EO6">
            <v>3.4761904761904763</v>
          </cell>
          <cell r="EP6">
            <v>11.41095890410959</v>
          </cell>
          <cell r="EQ6">
            <v>0</v>
          </cell>
          <cell r="ER6">
            <v>0</v>
          </cell>
          <cell r="ES6">
            <v>0</v>
          </cell>
          <cell r="EU6">
            <v>83.561643835616437</v>
          </cell>
          <cell r="EV6">
            <v>20.833333333333332</v>
          </cell>
          <cell r="EW6">
            <v>75</v>
          </cell>
          <cell r="EX6">
            <v>98</v>
          </cell>
          <cell r="EY6">
            <v>22</v>
          </cell>
          <cell r="EZ6">
            <v>92.082111436950143</v>
          </cell>
          <cell r="FA6">
            <v>0.55102040816326525</v>
          </cell>
          <cell r="FB6">
            <v>4.4545454545454541</v>
          </cell>
          <cell r="FC6">
            <v>8.4387755102040813</v>
          </cell>
          <cell r="FD6">
            <v>3</v>
          </cell>
          <cell r="FE6">
            <v>3.0612244897959182</v>
          </cell>
          <cell r="FF6">
            <v>3.0612244897959182</v>
          </cell>
          <cell r="FH6">
            <v>81.632653061224488</v>
          </cell>
          <cell r="FI6">
            <v>20.258064516129032</v>
          </cell>
          <cell r="FJ6">
            <v>83</v>
          </cell>
          <cell r="FK6">
            <v>982</v>
          </cell>
          <cell r="FL6">
            <v>20.818181818181817</v>
          </cell>
          <cell r="FM6">
            <v>94.512833944473556</v>
          </cell>
          <cell r="FN6">
            <v>0.42668024439918534</v>
          </cell>
          <cell r="FO6">
            <v>47.170305676855897</v>
          </cell>
          <cell r="FP6">
            <v>8.7046843177189412</v>
          </cell>
          <cell r="FQ6">
            <v>14</v>
          </cell>
          <cell r="FR6">
            <v>1.4256619144602851</v>
          </cell>
          <cell r="FS6">
            <v>1.4256619144602851</v>
          </cell>
          <cell r="FT6">
            <v>0</v>
          </cell>
          <cell r="FU6">
            <v>80.448065173116092</v>
          </cell>
          <cell r="FV6">
            <v>19.772602739726029</v>
          </cell>
          <cell r="FW6">
            <v>217</v>
          </cell>
        </row>
        <row r="7">
          <cell r="A7">
            <v>3</v>
          </cell>
          <cell r="B7" t="str">
            <v>NEUMOLOGIA</v>
          </cell>
          <cell r="C7" t="str">
            <v xml:space="preserve"> </v>
          </cell>
          <cell r="D7">
            <v>25</v>
          </cell>
          <cell r="E7">
            <v>47</v>
          </cell>
          <cell r="F7">
            <v>47</v>
          </cell>
          <cell r="G7">
            <v>48</v>
          </cell>
          <cell r="H7">
            <v>27</v>
          </cell>
          <cell r="I7">
            <v>113</v>
          </cell>
          <cell r="J7">
            <v>81</v>
          </cell>
          <cell r="K7">
            <v>8</v>
          </cell>
          <cell r="L7">
            <v>14</v>
          </cell>
          <cell r="M7">
            <v>105.29953917050692</v>
          </cell>
          <cell r="N7">
            <v>-2.875</v>
          </cell>
          <cell r="O7">
            <v>0.5714285714285714</v>
          </cell>
          <cell r="P7">
            <v>40</v>
          </cell>
          <cell r="Q7">
            <v>0</v>
          </cell>
          <cell r="R7">
            <v>0</v>
          </cell>
          <cell r="S7">
            <v>0</v>
          </cell>
          <cell r="U7">
            <v>75</v>
          </cell>
          <cell r="V7">
            <v>14.741935483870968</v>
          </cell>
          <cell r="X7">
            <v>11</v>
          </cell>
          <cell r="Y7">
            <v>11</v>
          </cell>
          <cell r="Z7">
            <v>144.80519480519482</v>
          </cell>
          <cell r="AA7">
            <v>-12.545454545454545</v>
          </cell>
          <cell r="AB7">
            <v>1</v>
          </cell>
          <cell r="AC7">
            <v>58.81818181818182</v>
          </cell>
          <cell r="AD7">
            <v>0</v>
          </cell>
          <cell r="AE7">
            <v>0</v>
          </cell>
          <cell r="AF7">
            <v>0</v>
          </cell>
          <cell r="AH7">
            <v>72.727272727272734</v>
          </cell>
          <cell r="AI7">
            <v>15.928571428571429</v>
          </cell>
          <cell r="AJ7">
            <v>1</v>
          </cell>
          <cell r="AK7">
            <v>7</v>
          </cell>
          <cell r="AL7">
            <v>15</v>
          </cell>
          <cell r="AM7">
            <v>126.23655913978496</v>
          </cell>
          <cell r="AN7">
            <v>-17.428571428571427</v>
          </cell>
          <cell r="AO7">
            <v>0.46666666666666667</v>
          </cell>
          <cell r="AP7">
            <v>49</v>
          </cell>
          <cell r="AQ7">
            <v>0</v>
          </cell>
          <cell r="AR7">
            <v>0</v>
          </cell>
          <cell r="AS7">
            <v>0</v>
          </cell>
          <cell r="AU7">
            <v>71.428571428571431</v>
          </cell>
          <cell r="AV7">
            <v>18.93548387096774</v>
          </cell>
          <cell r="AX7">
            <v>21</v>
          </cell>
          <cell r="AY7">
            <v>23</v>
          </cell>
          <cell r="AZ7">
            <v>94.670406732117812</v>
          </cell>
          <cell r="BA7">
            <v>1.8095238095238095</v>
          </cell>
          <cell r="BB7">
            <v>0.91304347826086951</v>
          </cell>
          <cell r="BC7">
            <v>31.80952380952381</v>
          </cell>
          <cell r="BD7">
            <v>1</v>
          </cell>
          <cell r="BE7">
            <v>4.7619047619047619</v>
          </cell>
          <cell r="BF7">
            <v>4.7619047619047619</v>
          </cell>
          <cell r="BH7">
            <v>76.19047619047619</v>
          </cell>
          <cell r="BI7">
            <v>22.5</v>
          </cell>
          <cell r="BK7">
            <v>19</v>
          </cell>
          <cell r="BL7">
            <v>23</v>
          </cell>
          <cell r="BM7">
            <v>91.444600280504901</v>
          </cell>
          <cell r="BN7">
            <v>3.2105263157894739</v>
          </cell>
          <cell r="BO7">
            <v>0.82608695652173914</v>
          </cell>
          <cell r="BP7">
            <v>33.842105263157897</v>
          </cell>
          <cell r="BQ7">
            <v>0</v>
          </cell>
          <cell r="BR7">
            <v>0</v>
          </cell>
          <cell r="BS7">
            <v>0</v>
          </cell>
          <cell r="BU7">
            <v>78.94736842105263</v>
          </cell>
          <cell r="BV7">
            <v>21</v>
          </cell>
          <cell r="BX7">
            <v>16</v>
          </cell>
          <cell r="BY7">
            <v>23</v>
          </cell>
          <cell r="BZ7">
            <v>84.492753623188406</v>
          </cell>
          <cell r="CA7">
            <v>6.6875</v>
          </cell>
          <cell r="CB7">
            <v>0.69565217391304346</v>
          </cell>
          <cell r="CC7">
            <v>28.9375</v>
          </cell>
          <cell r="CD7">
            <v>0</v>
          </cell>
          <cell r="CE7">
            <v>0</v>
          </cell>
          <cell r="CF7">
            <v>0</v>
          </cell>
          <cell r="CH7">
            <v>75</v>
          </cell>
          <cell r="CI7">
            <v>19.399999999999999</v>
          </cell>
          <cell r="CK7">
            <v>24</v>
          </cell>
          <cell r="CL7">
            <v>23</v>
          </cell>
          <cell r="CM7">
            <v>87.798036465638148</v>
          </cell>
          <cell r="CN7">
            <v>3.625</v>
          </cell>
          <cell r="CO7">
            <v>1.0434782608695652</v>
          </cell>
          <cell r="CP7">
            <v>41.333333333333336</v>
          </cell>
          <cell r="CQ7">
            <v>1</v>
          </cell>
          <cell r="CR7">
            <v>4.1666666666666661</v>
          </cell>
          <cell r="CS7">
            <v>4.1666666666666661</v>
          </cell>
          <cell r="CU7">
            <v>79.166666666666657</v>
          </cell>
          <cell r="CV7">
            <v>20.2</v>
          </cell>
          <cell r="CW7">
            <v>1</v>
          </cell>
          <cell r="CX7">
            <v>13</v>
          </cell>
          <cell r="CY7">
            <v>23</v>
          </cell>
          <cell r="CZ7">
            <v>89.200561009817676</v>
          </cell>
          <cell r="DA7">
            <v>5.9230769230769234</v>
          </cell>
          <cell r="DB7">
            <v>0.56521739130434778</v>
          </cell>
          <cell r="DC7">
            <v>44.769230769230766</v>
          </cell>
          <cell r="DD7">
            <v>0</v>
          </cell>
          <cell r="DE7">
            <v>0</v>
          </cell>
          <cell r="DF7">
            <v>0</v>
          </cell>
          <cell r="DH7">
            <v>92.307692307692307</v>
          </cell>
          <cell r="DI7">
            <v>20.5</v>
          </cell>
          <cell r="DK7">
            <v>11</v>
          </cell>
          <cell r="DL7">
            <v>23</v>
          </cell>
          <cell r="DM7">
            <v>96.811594202898561</v>
          </cell>
          <cell r="DN7">
            <v>2</v>
          </cell>
          <cell r="DO7">
            <v>0.47826086956521741</v>
          </cell>
          <cell r="DP7">
            <v>36.545454545454547</v>
          </cell>
          <cell r="DQ7">
            <v>0</v>
          </cell>
          <cell r="DR7">
            <v>0</v>
          </cell>
          <cell r="DS7">
            <v>0</v>
          </cell>
          <cell r="DU7">
            <v>90.909090909090907</v>
          </cell>
          <cell r="DV7">
            <v>22.266666666666666</v>
          </cell>
          <cell r="DX7">
            <v>27</v>
          </cell>
          <cell r="DY7">
            <v>22</v>
          </cell>
          <cell r="DZ7">
            <v>97.067448680351902</v>
          </cell>
          <cell r="EA7">
            <v>0.7407407407407407</v>
          </cell>
          <cell r="EB7">
            <v>1.2272727272727273</v>
          </cell>
          <cell r="EC7">
            <v>36.444444444444443</v>
          </cell>
          <cell r="ED7">
            <v>0</v>
          </cell>
          <cell r="EE7">
            <v>0</v>
          </cell>
          <cell r="EF7">
            <v>0</v>
          </cell>
          <cell r="EH7">
            <v>85.18518518518519</v>
          </cell>
          <cell r="EI7">
            <v>21.35483870967742</v>
          </cell>
          <cell r="EK7">
            <v>22</v>
          </cell>
          <cell r="EL7">
            <v>23</v>
          </cell>
          <cell r="EM7">
            <v>96.666666666666671</v>
          </cell>
          <cell r="EN7">
            <v>1.0454545454545454</v>
          </cell>
          <cell r="EO7">
            <v>0.95652173913043481</v>
          </cell>
          <cell r="EP7">
            <v>37.136363636363633</v>
          </cell>
          <cell r="EQ7">
            <v>0</v>
          </cell>
          <cell r="ER7">
            <v>0</v>
          </cell>
          <cell r="ES7">
            <v>0</v>
          </cell>
          <cell r="EU7">
            <v>72.727272727272734</v>
          </cell>
          <cell r="EV7">
            <v>22.233333333333334</v>
          </cell>
          <cell r="EX7">
            <v>15</v>
          </cell>
          <cell r="EY7">
            <v>23</v>
          </cell>
          <cell r="EZ7">
            <v>87.938288920056095</v>
          </cell>
          <cell r="FA7">
            <v>5.7333333333333334</v>
          </cell>
          <cell r="FB7">
            <v>0.65217391304347827</v>
          </cell>
          <cell r="FC7">
            <v>26.666666666666668</v>
          </cell>
          <cell r="FD7">
            <v>0</v>
          </cell>
          <cell r="FE7">
            <v>0</v>
          </cell>
          <cell r="FF7">
            <v>0</v>
          </cell>
          <cell r="FH7">
            <v>80</v>
          </cell>
          <cell r="FI7">
            <v>20.225806451612904</v>
          </cell>
          <cell r="FK7">
            <v>194</v>
          </cell>
          <cell r="FL7">
            <v>20.272727272727273</v>
          </cell>
          <cell r="FM7">
            <v>97.13371550459938</v>
          </cell>
          <cell r="FN7">
            <v>1.1082474226804124</v>
          </cell>
          <cell r="FO7">
            <v>9.5695067264573996</v>
          </cell>
          <cell r="FP7">
            <v>37.427835051546388</v>
          </cell>
          <cell r="FQ7">
            <v>2</v>
          </cell>
          <cell r="FR7">
            <v>1.0309278350515463</v>
          </cell>
          <cell r="FS7">
            <v>1.0309278350515463</v>
          </cell>
          <cell r="FT7">
            <v>0</v>
          </cell>
          <cell r="FU7">
            <v>79.381443298969074</v>
          </cell>
          <cell r="FV7">
            <v>19.961643835616439</v>
          </cell>
          <cell r="FW7">
            <v>2</v>
          </cell>
        </row>
        <row r="8">
          <cell r="A8">
            <v>4</v>
          </cell>
          <cell r="B8" t="str">
            <v>CARDIOLOGIA</v>
          </cell>
          <cell r="C8">
            <v>26</v>
          </cell>
          <cell r="D8">
            <v>75</v>
          </cell>
          <cell r="E8">
            <v>100</v>
          </cell>
          <cell r="F8">
            <v>64</v>
          </cell>
          <cell r="G8">
            <v>61</v>
          </cell>
          <cell r="H8">
            <v>22</v>
          </cell>
          <cell r="I8">
            <v>167</v>
          </cell>
          <cell r="J8">
            <v>181</v>
          </cell>
          <cell r="K8">
            <v>27</v>
          </cell>
          <cell r="L8">
            <v>24</v>
          </cell>
          <cell r="M8">
            <v>65.725806451612897</v>
          </cell>
          <cell r="N8">
            <v>9.4444444444444446</v>
          </cell>
          <cell r="O8">
            <v>1.125</v>
          </cell>
          <cell r="P8">
            <v>34.74074074074074</v>
          </cell>
          <cell r="Q8">
            <v>5</v>
          </cell>
          <cell r="R8">
            <v>18.518518518518519</v>
          </cell>
          <cell r="S8">
            <v>18.518518518518519</v>
          </cell>
          <cell r="U8">
            <v>88.888888888888886</v>
          </cell>
          <cell r="V8">
            <v>15.774193548387096</v>
          </cell>
          <cell r="W8">
            <v>164</v>
          </cell>
          <cell r="X8">
            <v>31</v>
          </cell>
          <cell r="Y8">
            <v>24</v>
          </cell>
          <cell r="Z8">
            <v>54.166666666666664</v>
          </cell>
          <cell r="AA8">
            <v>9.935483870967742</v>
          </cell>
          <cell r="AB8">
            <v>1.2916666666666667</v>
          </cell>
          <cell r="AC8">
            <v>25.64516129032258</v>
          </cell>
          <cell r="AD8">
            <v>1</v>
          </cell>
          <cell r="AE8">
            <v>3.225806451612903</v>
          </cell>
          <cell r="AF8">
            <v>3.225806451612903</v>
          </cell>
          <cell r="AH8">
            <v>93.548387096774192</v>
          </cell>
          <cell r="AI8">
            <v>13</v>
          </cell>
          <cell r="AJ8">
            <v>94</v>
          </cell>
          <cell r="AK8">
            <v>33</v>
          </cell>
          <cell r="AL8">
            <v>15</v>
          </cell>
          <cell r="AM8">
            <v>104.94623655913979</v>
          </cell>
          <cell r="AN8">
            <v>-0.69696969696969702</v>
          </cell>
          <cell r="AO8">
            <v>2.2000000000000002</v>
          </cell>
          <cell r="AP8">
            <v>12.060606060606061</v>
          </cell>
          <cell r="AQ8">
            <v>1</v>
          </cell>
          <cell r="AR8">
            <v>3.0303030303030303</v>
          </cell>
          <cell r="AS8">
            <v>3.0303030303030303</v>
          </cell>
          <cell r="AU8">
            <v>84.848484848484844</v>
          </cell>
          <cell r="AV8">
            <v>15.741935483870968</v>
          </cell>
          <cell r="AW8">
            <v>77</v>
          </cell>
          <cell r="AX8">
            <v>29</v>
          </cell>
          <cell r="AY8">
            <v>20</v>
          </cell>
          <cell r="AZ8">
            <v>72.258064516129025</v>
          </cell>
          <cell r="BA8">
            <v>5.931034482758621</v>
          </cell>
          <cell r="BB8">
            <v>1.45</v>
          </cell>
          <cell r="BC8">
            <v>12</v>
          </cell>
          <cell r="BD8">
            <v>2</v>
          </cell>
          <cell r="BE8">
            <v>6.8965517241379306</v>
          </cell>
          <cell r="BF8">
            <v>6.8965517241379306</v>
          </cell>
          <cell r="BH8">
            <v>89.65517241379311</v>
          </cell>
          <cell r="BI8">
            <v>14.933333333333334</v>
          </cell>
          <cell r="BJ8">
            <v>148</v>
          </cell>
          <cell r="BK8">
            <v>27</v>
          </cell>
          <cell r="BL8">
            <v>24</v>
          </cell>
          <cell r="BM8">
            <v>72.177419354838719</v>
          </cell>
          <cell r="BN8">
            <v>7.666666666666667</v>
          </cell>
          <cell r="BO8">
            <v>1.125</v>
          </cell>
          <cell r="BP8">
            <v>11.074074074074074</v>
          </cell>
          <cell r="BQ8">
            <v>0</v>
          </cell>
          <cell r="BR8">
            <v>0</v>
          </cell>
          <cell r="BS8">
            <v>0</v>
          </cell>
          <cell r="BU8">
            <v>88.888888888888886</v>
          </cell>
          <cell r="BV8">
            <v>17.3</v>
          </cell>
          <cell r="BW8">
            <v>104</v>
          </cell>
          <cell r="BX8">
            <v>20</v>
          </cell>
          <cell r="BY8">
            <v>21</v>
          </cell>
          <cell r="BZ8">
            <v>89.206349206349216</v>
          </cell>
          <cell r="CA8">
            <v>3.4</v>
          </cell>
          <cell r="CB8">
            <v>0.95238095238095233</v>
          </cell>
          <cell r="CC8">
            <v>18.05</v>
          </cell>
          <cell r="CD8">
            <v>0</v>
          </cell>
          <cell r="CE8">
            <v>0</v>
          </cell>
          <cell r="CF8">
            <v>0</v>
          </cell>
          <cell r="CH8">
            <v>90</v>
          </cell>
          <cell r="CI8">
            <v>18.7</v>
          </cell>
          <cell r="CJ8">
            <v>107</v>
          </cell>
          <cell r="CK8">
            <v>32</v>
          </cell>
          <cell r="CL8">
            <v>22</v>
          </cell>
          <cell r="CM8">
            <v>79.765395894428153</v>
          </cell>
          <cell r="CN8">
            <v>4.3125</v>
          </cell>
          <cell r="CO8">
            <v>1.4545454545454546</v>
          </cell>
          <cell r="CP8">
            <v>19.78125</v>
          </cell>
          <cell r="CQ8">
            <v>2</v>
          </cell>
          <cell r="CR8">
            <v>6.25</v>
          </cell>
          <cell r="CS8">
            <v>6.25</v>
          </cell>
          <cell r="CU8">
            <v>87.5</v>
          </cell>
          <cell r="CV8">
            <v>17.5</v>
          </cell>
          <cell r="CW8">
            <v>146</v>
          </cell>
          <cell r="CX8">
            <v>30</v>
          </cell>
          <cell r="CY8">
            <v>24</v>
          </cell>
          <cell r="CZ8">
            <v>76.209677419354833</v>
          </cell>
          <cell r="DA8">
            <v>5.9</v>
          </cell>
          <cell r="DB8">
            <v>1.25</v>
          </cell>
          <cell r="DC8">
            <v>14.3</v>
          </cell>
          <cell r="DD8">
            <v>1</v>
          </cell>
          <cell r="DE8">
            <v>3.3333333333333335</v>
          </cell>
          <cell r="DF8">
            <v>3.3333333333333335</v>
          </cell>
          <cell r="DH8">
            <v>76.666666666666671</v>
          </cell>
          <cell r="DI8">
            <v>18.3</v>
          </cell>
          <cell r="DJ8">
            <v>140</v>
          </cell>
          <cell r="DK8">
            <v>34</v>
          </cell>
          <cell r="DL8">
            <v>24</v>
          </cell>
          <cell r="DM8">
            <v>64.861111111111114</v>
          </cell>
          <cell r="DN8">
            <v>7.4411764705882355</v>
          </cell>
          <cell r="DO8">
            <v>1.4166666666666667</v>
          </cell>
          <cell r="DP8">
            <v>26.823529411764707</v>
          </cell>
          <cell r="DQ8">
            <v>2</v>
          </cell>
          <cell r="DR8">
            <v>5.8823529411764701</v>
          </cell>
          <cell r="DS8">
            <v>5.8823529411764701</v>
          </cell>
          <cell r="DU8">
            <v>88.235294117647058</v>
          </cell>
          <cell r="DV8">
            <v>15.566666666666666</v>
          </cell>
          <cell r="DW8">
            <v>132</v>
          </cell>
          <cell r="DX8">
            <v>34</v>
          </cell>
          <cell r="DY8">
            <v>26</v>
          </cell>
          <cell r="DZ8">
            <v>57.196029776674941</v>
          </cell>
          <cell r="EA8">
            <v>10.147058823529411</v>
          </cell>
          <cell r="EB8">
            <v>1.3076923076923077</v>
          </cell>
          <cell r="EC8">
            <v>19.735294117647058</v>
          </cell>
          <cell r="ED8">
            <v>2</v>
          </cell>
          <cell r="EE8">
            <v>5.8823529411764701</v>
          </cell>
          <cell r="EF8">
            <v>5.8823529411764701</v>
          </cell>
          <cell r="EH8">
            <v>76.470588235294116</v>
          </cell>
          <cell r="EI8">
            <v>14.870967741935484</v>
          </cell>
          <cell r="EJ8">
            <v>121</v>
          </cell>
          <cell r="EK8">
            <v>25</v>
          </cell>
          <cell r="EL8">
            <v>24</v>
          </cell>
          <cell r="EM8">
            <v>62.222222222222221</v>
          </cell>
          <cell r="EN8">
            <v>10.88</v>
          </cell>
          <cell r="EO8">
            <v>1.0416666666666667</v>
          </cell>
          <cell r="EP8">
            <v>12.6</v>
          </cell>
          <cell r="EQ8">
            <v>2</v>
          </cell>
          <cell r="ER8">
            <v>8</v>
          </cell>
          <cell r="ES8">
            <v>4.1666666666666661</v>
          </cell>
          <cell r="EU8">
            <v>72</v>
          </cell>
          <cell r="EV8">
            <v>14.933333333333334</v>
          </cell>
          <cell r="EW8">
            <v>125</v>
          </cell>
          <cell r="EX8">
            <v>26</v>
          </cell>
          <cell r="EY8">
            <v>24</v>
          </cell>
          <cell r="EZ8">
            <v>57.661290322580648</v>
          </cell>
          <cell r="FA8">
            <v>12.115384615384615</v>
          </cell>
          <cell r="FB8">
            <v>1.0833333333333333</v>
          </cell>
          <cell r="FC8">
            <v>11.807692307692308</v>
          </cell>
          <cell r="FD8">
            <v>1</v>
          </cell>
          <cell r="FE8">
            <v>3.8461538461538463</v>
          </cell>
          <cell r="FF8">
            <v>3.8461538461538463</v>
          </cell>
          <cell r="FH8">
            <v>84.615384615384613</v>
          </cell>
          <cell r="FI8">
            <v>13.838709677419354</v>
          </cell>
          <cell r="FJ8">
            <v>101</v>
          </cell>
          <cell r="FK8">
            <v>348</v>
          </cell>
          <cell r="FL8">
            <v>22.545454545454547</v>
          </cell>
          <cell r="FM8">
            <v>70.172893241446019</v>
          </cell>
          <cell r="FN8">
            <v>7.0890804597701154</v>
          </cell>
          <cell r="FO8">
            <v>15.43548387096774</v>
          </cell>
          <cell r="FP8">
            <v>18.408045977011493</v>
          </cell>
          <cell r="FQ8">
            <v>19</v>
          </cell>
          <cell r="FR8">
            <v>5.4597701149425291</v>
          </cell>
          <cell r="FS8">
            <v>5.1724137931034484</v>
          </cell>
          <cell r="FT8">
            <v>0</v>
          </cell>
          <cell r="FU8">
            <v>85.057471264367805</v>
          </cell>
          <cell r="FV8">
            <v>15.901369863013699</v>
          </cell>
          <cell r="FW8">
            <v>1459</v>
          </cell>
        </row>
        <row r="9">
          <cell r="A9">
            <v>5</v>
          </cell>
          <cell r="B9" t="str">
            <v>NEUROPEDIATRÍA</v>
          </cell>
          <cell r="C9" t="str">
            <v xml:space="preserve"> </v>
          </cell>
          <cell r="D9">
            <v>36</v>
          </cell>
          <cell r="E9">
            <v>62</v>
          </cell>
          <cell r="F9">
            <v>72</v>
          </cell>
          <cell r="G9">
            <v>52</v>
          </cell>
          <cell r="H9">
            <v>9</v>
          </cell>
          <cell r="I9">
            <v>135</v>
          </cell>
          <cell r="J9">
            <v>96</v>
          </cell>
          <cell r="K9">
            <v>27</v>
          </cell>
          <cell r="L9">
            <v>17</v>
          </cell>
          <cell r="M9">
            <v>88.614800759013278</v>
          </cell>
          <cell r="N9">
            <v>2.2222222222222223</v>
          </cell>
          <cell r="O9">
            <v>1.588235294117647</v>
          </cell>
          <cell r="P9">
            <v>34.777777777777779</v>
          </cell>
          <cell r="Q9">
            <v>3</v>
          </cell>
          <cell r="R9">
            <v>11.111111111111111</v>
          </cell>
          <cell r="S9">
            <v>11.111111111111111</v>
          </cell>
          <cell r="U9">
            <v>88.888888888888886</v>
          </cell>
          <cell r="V9">
            <v>15.064516129032258</v>
          </cell>
          <cell r="W9">
            <v>161</v>
          </cell>
          <cell r="X9">
            <v>29</v>
          </cell>
          <cell r="Y9">
            <v>17</v>
          </cell>
          <cell r="Z9">
            <v>93.277310924369743</v>
          </cell>
          <cell r="AA9">
            <v>1.103448275862069</v>
          </cell>
          <cell r="AB9">
            <v>1.7058823529411764</v>
          </cell>
          <cell r="AC9">
            <v>8.8275862068965516</v>
          </cell>
          <cell r="AD9">
            <v>0</v>
          </cell>
          <cell r="AE9">
            <v>0</v>
          </cell>
          <cell r="AF9">
            <v>0</v>
          </cell>
          <cell r="AH9">
            <v>86.206896551724128</v>
          </cell>
          <cell r="AI9">
            <v>15.857142857142858</v>
          </cell>
          <cell r="AJ9">
            <v>71</v>
          </cell>
          <cell r="AK9">
            <v>24</v>
          </cell>
          <cell r="AL9">
            <v>17</v>
          </cell>
          <cell r="AM9">
            <v>92.599620493358643</v>
          </cell>
          <cell r="AN9">
            <v>1.625</v>
          </cell>
          <cell r="AO9">
            <v>1.411764705882353</v>
          </cell>
          <cell r="AP9">
            <v>15.5</v>
          </cell>
          <cell r="AQ9">
            <v>1</v>
          </cell>
          <cell r="AR9">
            <v>4.1666666666666661</v>
          </cell>
          <cell r="AS9">
            <v>4.1666666666666661</v>
          </cell>
          <cell r="AU9">
            <v>91.666666666666657</v>
          </cell>
          <cell r="AV9">
            <v>15.741935483870968</v>
          </cell>
          <cell r="AW9">
            <v>117</v>
          </cell>
          <cell r="AX9">
            <v>12</v>
          </cell>
          <cell r="AY9">
            <v>15</v>
          </cell>
          <cell r="AZ9">
            <v>97.204301075268816</v>
          </cell>
          <cell r="BA9">
            <v>1.0833333333333333</v>
          </cell>
          <cell r="BB9">
            <v>0.8</v>
          </cell>
          <cell r="BC9">
            <v>22.416666666666668</v>
          </cell>
          <cell r="BD9">
            <v>0</v>
          </cell>
          <cell r="BE9">
            <v>0</v>
          </cell>
          <cell r="BF9">
            <v>0</v>
          </cell>
          <cell r="BH9">
            <v>91.666666666666657</v>
          </cell>
          <cell r="BI9">
            <v>15.066666666666666</v>
          </cell>
          <cell r="BJ9">
            <v>102</v>
          </cell>
          <cell r="BK9">
            <v>14</v>
          </cell>
          <cell r="BL9">
            <v>15</v>
          </cell>
          <cell r="BM9">
            <v>98.064516129032256</v>
          </cell>
          <cell r="BN9">
            <v>0.6428571428571429</v>
          </cell>
          <cell r="BO9">
            <v>0.93333333333333335</v>
          </cell>
          <cell r="BP9">
            <v>21.142857142857142</v>
          </cell>
          <cell r="BQ9">
            <v>0</v>
          </cell>
          <cell r="BR9">
            <v>0</v>
          </cell>
          <cell r="BS9">
            <v>0</v>
          </cell>
          <cell r="BU9">
            <v>85.714285714285708</v>
          </cell>
          <cell r="BV9">
            <v>14.7</v>
          </cell>
          <cell r="BW9">
            <v>51</v>
          </cell>
          <cell r="BX9">
            <v>14</v>
          </cell>
          <cell r="BY9">
            <v>15</v>
          </cell>
          <cell r="BZ9">
            <v>92.888888888888886</v>
          </cell>
          <cell r="CA9">
            <v>2.2857142857142856</v>
          </cell>
          <cell r="CB9">
            <v>0.93333333333333335</v>
          </cell>
          <cell r="CC9">
            <v>16.5</v>
          </cell>
          <cell r="CD9">
            <v>0</v>
          </cell>
          <cell r="CE9">
            <v>0</v>
          </cell>
          <cell r="CF9">
            <v>0</v>
          </cell>
          <cell r="CH9">
            <v>92.857142857142861</v>
          </cell>
          <cell r="CI9">
            <v>13.9</v>
          </cell>
          <cell r="CJ9">
            <v>58</v>
          </cell>
          <cell r="CK9">
            <v>22</v>
          </cell>
          <cell r="CL9">
            <v>15</v>
          </cell>
          <cell r="CM9">
            <v>95.268817204301072</v>
          </cell>
          <cell r="CN9">
            <v>1</v>
          </cell>
          <cell r="CO9">
            <v>1.4666666666666666</v>
          </cell>
          <cell r="CP9">
            <v>21.40909090909091</v>
          </cell>
          <cell r="CQ9">
            <v>0</v>
          </cell>
          <cell r="CR9">
            <v>0</v>
          </cell>
          <cell r="CS9">
            <v>0</v>
          </cell>
          <cell r="CU9">
            <v>81.818181818181827</v>
          </cell>
          <cell r="CV9">
            <v>14.3</v>
          </cell>
          <cell r="CW9">
            <v>40</v>
          </cell>
          <cell r="CX9">
            <v>15</v>
          </cell>
          <cell r="CY9">
            <v>15</v>
          </cell>
          <cell r="CZ9">
            <v>96.129032258064512</v>
          </cell>
          <cell r="DA9">
            <v>1.2</v>
          </cell>
          <cell r="DB9">
            <v>1</v>
          </cell>
          <cell r="DC9">
            <v>33.4</v>
          </cell>
          <cell r="DD9">
            <v>1</v>
          </cell>
          <cell r="DE9">
            <v>6.666666666666667</v>
          </cell>
          <cell r="DF9">
            <v>6.666666666666667</v>
          </cell>
          <cell r="DH9">
            <v>86.666666666666671</v>
          </cell>
          <cell r="DI9">
            <v>14.4</v>
          </cell>
          <cell r="DJ9">
            <v>95</v>
          </cell>
          <cell r="DK9">
            <v>15</v>
          </cell>
          <cell r="DL9">
            <v>15</v>
          </cell>
          <cell r="DM9">
            <v>97.555555555555557</v>
          </cell>
          <cell r="DN9">
            <v>0.73333333333333328</v>
          </cell>
          <cell r="DO9">
            <v>1</v>
          </cell>
          <cell r="DP9">
            <v>18.466666666666665</v>
          </cell>
          <cell r="DQ9">
            <v>0</v>
          </cell>
          <cell r="DR9">
            <v>0</v>
          </cell>
          <cell r="DS9">
            <v>0</v>
          </cell>
          <cell r="DU9">
            <v>80</v>
          </cell>
          <cell r="DV9">
            <v>14.633333333333333</v>
          </cell>
          <cell r="DW9">
            <v>166</v>
          </cell>
          <cell r="DX9">
            <v>17</v>
          </cell>
          <cell r="DY9">
            <v>14</v>
          </cell>
          <cell r="DZ9">
            <v>100.69124423963135</v>
          </cell>
          <cell r="EA9">
            <v>-0.17647058823529413</v>
          </cell>
          <cell r="EB9">
            <v>1.2142857142857142</v>
          </cell>
          <cell r="EC9">
            <v>40.176470588235297</v>
          </cell>
          <cell r="ED9">
            <v>1</v>
          </cell>
          <cell r="EE9">
            <v>5.8823529411764701</v>
          </cell>
          <cell r="EF9">
            <v>5.8823529411764701</v>
          </cell>
          <cell r="EH9">
            <v>82.35294117647058</v>
          </cell>
          <cell r="EI9">
            <v>14.096774193548388</v>
          </cell>
          <cell r="EJ9">
            <v>144</v>
          </cell>
          <cell r="EK9">
            <v>19</v>
          </cell>
          <cell r="EL9">
            <v>15</v>
          </cell>
          <cell r="EM9">
            <v>95.333333333333343</v>
          </cell>
          <cell r="EN9">
            <v>1.1052631578947369</v>
          </cell>
          <cell r="EO9">
            <v>1.2666666666666666</v>
          </cell>
          <cell r="EP9">
            <v>32.631578947368418</v>
          </cell>
          <cell r="EQ9">
            <v>1</v>
          </cell>
          <cell r="ER9">
            <v>5.2631578947368416</v>
          </cell>
          <cell r="ES9">
            <v>5.2631578947368416</v>
          </cell>
          <cell r="EU9">
            <v>100</v>
          </cell>
          <cell r="EV9">
            <v>14.3</v>
          </cell>
          <cell r="EW9">
            <v>58</v>
          </cell>
          <cell r="EX9">
            <v>23</v>
          </cell>
          <cell r="EY9">
            <v>15</v>
          </cell>
          <cell r="EZ9">
            <v>84.731182795698928</v>
          </cell>
          <cell r="FA9">
            <v>3.0869565217391304</v>
          </cell>
          <cell r="FB9">
            <v>1.5333333333333334</v>
          </cell>
          <cell r="FC9">
            <v>10.565217391304348</v>
          </cell>
          <cell r="FD9">
            <v>0</v>
          </cell>
          <cell r="FE9">
            <v>0</v>
          </cell>
          <cell r="FF9">
            <v>0</v>
          </cell>
          <cell r="FH9">
            <v>86.956521739130437</v>
          </cell>
          <cell r="FI9">
            <v>12.709677419354838</v>
          </cell>
          <cell r="FJ9">
            <v>89</v>
          </cell>
          <cell r="FK9">
            <v>231</v>
          </cell>
          <cell r="FL9">
            <v>15.454545454545455</v>
          </cell>
          <cell r="FM9">
            <v>94.487908961593163</v>
          </cell>
          <cell r="FN9">
            <v>1.3419913419913421</v>
          </cell>
          <cell r="FO9">
            <v>14.947058823529412</v>
          </cell>
          <cell r="FP9">
            <v>22.329004329004331</v>
          </cell>
          <cell r="FQ9">
            <v>7</v>
          </cell>
          <cell r="FR9">
            <v>3.0303030303030303</v>
          </cell>
          <cell r="FS9">
            <v>3.0303030303030303</v>
          </cell>
          <cell r="FT9">
            <v>0</v>
          </cell>
          <cell r="FU9">
            <v>87.878787878787875</v>
          </cell>
          <cell r="FV9">
            <v>14.558904109589042</v>
          </cell>
          <cell r="FW9">
            <v>1152</v>
          </cell>
        </row>
        <row r="10">
          <cell r="A10">
            <v>6</v>
          </cell>
          <cell r="B10" t="str">
            <v>MEDICINA C</v>
          </cell>
          <cell r="C10">
            <v>22</v>
          </cell>
          <cell r="D10">
            <v>288</v>
          </cell>
          <cell r="E10">
            <v>314</v>
          </cell>
          <cell r="F10">
            <v>72</v>
          </cell>
          <cell r="G10" t="str">
            <v xml:space="preserve"> </v>
          </cell>
          <cell r="H10" t="str">
            <v xml:space="preserve"> </v>
          </cell>
          <cell r="I10">
            <v>376</v>
          </cell>
          <cell r="J10">
            <v>320</v>
          </cell>
          <cell r="K10">
            <v>66</v>
          </cell>
          <cell r="L10">
            <v>20</v>
          </cell>
          <cell r="M10">
            <v>88.548387096774192</v>
          </cell>
          <cell r="N10">
            <v>1.0757575757575757</v>
          </cell>
          <cell r="O10">
            <v>3.3</v>
          </cell>
          <cell r="P10">
            <v>7.0757575757575761</v>
          </cell>
          <cell r="Q10">
            <v>0</v>
          </cell>
          <cell r="R10">
            <v>0</v>
          </cell>
          <cell r="S10">
            <v>0</v>
          </cell>
          <cell r="U10">
            <v>74.242424242424249</v>
          </cell>
          <cell r="V10">
            <v>17.70967741935484</v>
          </cell>
          <cell r="W10">
            <v>83</v>
          </cell>
          <cell r="X10">
            <v>62</v>
          </cell>
          <cell r="Y10">
            <v>20</v>
          </cell>
          <cell r="Z10">
            <v>96.428571428571431</v>
          </cell>
          <cell r="AA10">
            <v>0.32258064516129031</v>
          </cell>
          <cell r="AB10">
            <v>3.1</v>
          </cell>
          <cell r="AC10">
            <v>7.887096774193548</v>
          </cell>
          <cell r="AD10">
            <v>0</v>
          </cell>
          <cell r="AE10">
            <v>0</v>
          </cell>
          <cell r="AF10">
            <v>0</v>
          </cell>
          <cell r="AH10">
            <v>80.645161290322577</v>
          </cell>
          <cell r="AI10">
            <v>19.285714285714285</v>
          </cell>
          <cell r="AK10">
            <v>70</v>
          </cell>
          <cell r="AL10">
            <v>20</v>
          </cell>
          <cell r="AM10">
            <v>93.870967741935488</v>
          </cell>
          <cell r="AN10">
            <v>0.54285714285714282</v>
          </cell>
          <cell r="AO10">
            <v>3.5</v>
          </cell>
          <cell r="AP10">
            <v>32.642857142857146</v>
          </cell>
          <cell r="AQ10">
            <v>1</v>
          </cell>
          <cell r="AR10">
            <v>1.4285714285714286</v>
          </cell>
          <cell r="AS10">
            <v>1.4285714285714286</v>
          </cell>
          <cell r="AU10">
            <v>80</v>
          </cell>
          <cell r="AV10">
            <v>18.774193548387096</v>
          </cell>
          <cell r="AW10">
            <v>71</v>
          </cell>
          <cell r="AX10">
            <v>68</v>
          </cell>
          <cell r="AY10">
            <v>19</v>
          </cell>
          <cell r="AZ10">
            <v>94.05772495755518</v>
          </cell>
          <cell r="BA10">
            <v>0.51470588235294112</v>
          </cell>
          <cell r="BB10">
            <v>3.5789473684210527</v>
          </cell>
          <cell r="BC10">
            <v>9.2058823529411757</v>
          </cell>
          <cell r="BD10">
            <v>0</v>
          </cell>
          <cell r="BE10">
            <v>0</v>
          </cell>
          <cell r="BF10">
            <v>0</v>
          </cell>
          <cell r="BH10">
            <v>75</v>
          </cell>
          <cell r="BI10">
            <v>18.466666666666665</v>
          </cell>
          <cell r="BK10">
            <v>68</v>
          </cell>
          <cell r="BL10">
            <v>19</v>
          </cell>
          <cell r="BM10">
            <v>93.548387096774192</v>
          </cell>
          <cell r="BN10">
            <v>0.55882352941176472</v>
          </cell>
          <cell r="BO10">
            <v>3.5789473684210527</v>
          </cell>
          <cell r="BP10">
            <v>9.9705882352941178</v>
          </cell>
          <cell r="BQ10">
            <v>0</v>
          </cell>
          <cell r="BR10">
            <v>0</v>
          </cell>
          <cell r="BS10">
            <v>0</v>
          </cell>
          <cell r="BU10">
            <v>77.941176470588232</v>
          </cell>
          <cell r="BV10">
            <v>17.8</v>
          </cell>
          <cell r="BW10">
            <v>59</v>
          </cell>
          <cell r="BX10">
            <v>50</v>
          </cell>
          <cell r="BY10">
            <v>19</v>
          </cell>
          <cell r="BZ10">
            <v>90.526315789473685</v>
          </cell>
          <cell r="CA10">
            <v>1.08</v>
          </cell>
          <cell r="CB10">
            <v>2.6315789473684212</v>
          </cell>
          <cell r="CC10">
            <v>7.64</v>
          </cell>
          <cell r="CD10">
            <v>1</v>
          </cell>
          <cell r="CE10">
            <v>2</v>
          </cell>
          <cell r="CF10">
            <v>0</v>
          </cell>
          <cell r="CH10">
            <v>86</v>
          </cell>
          <cell r="CI10">
            <v>17.2</v>
          </cell>
          <cell r="CK10">
            <v>42</v>
          </cell>
          <cell r="CL10">
            <v>19</v>
          </cell>
          <cell r="CM10">
            <v>92.699490662139212</v>
          </cell>
          <cell r="CN10">
            <v>1.0238095238095237</v>
          </cell>
          <cell r="CO10">
            <v>2.2105263157894739</v>
          </cell>
          <cell r="CP10">
            <v>8.8809523809523814</v>
          </cell>
          <cell r="CQ10">
            <v>0</v>
          </cell>
          <cell r="CR10">
            <v>0</v>
          </cell>
          <cell r="CS10">
            <v>0</v>
          </cell>
          <cell r="CU10">
            <v>76.19047619047619</v>
          </cell>
          <cell r="CV10">
            <v>17.600000000000001</v>
          </cell>
          <cell r="CX10">
            <v>45</v>
          </cell>
          <cell r="CY10">
            <v>19</v>
          </cell>
          <cell r="CZ10">
            <v>89.983022071307303</v>
          </cell>
          <cell r="DA10">
            <v>1.3111111111111111</v>
          </cell>
          <cell r="DB10">
            <v>2.3684210526315788</v>
          </cell>
          <cell r="DC10">
            <v>11.044444444444444</v>
          </cell>
          <cell r="DD10">
            <v>0</v>
          </cell>
          <cell r="DE10">
            <v>0</v>
          </cell>
          <cell r="DF10">
            <v>0</v>
          </cell>
          <cell r="DH10">
            <v>88.888888888888886</v>
          </cell>
          <cell r="DI10">
            <v>17.100000000000001</v>
          </cell>
          <cell r="DK10">
            <v>54</v>
          </cell>
          <cell r="DL10">
            <v>19</v>
          </cell>
          <cell r="DM10">
            <v>93.508771929824562</v>
          </cell>
          <cell r="DN10">
            <v>0.68518518518518523</v>
          </cell>
          <cell r="DO10">
            <v>2.8421052631578947</v>
          </cell>
          <cell r="DP10">
            <v>20.222222222222221</v>
          </cell>
          <cell r="DQ10">
            <v>1</v>
          </cell>
          <cell r="DR10">
            <v>1.8518518518518516</v>
          </cell>
          <cell r="DS10">
            <v>1.8518518518518516</v>
          </cell>
          <cell r="DU10">
            <v>90.740740740740748</v>
          </cell>
          <cell r="DV10">
            <v>17.766666666666666</v>
          </cell>
          <cell r="DX10">
            <v>60</v>
          </cell>
          <cell r="DY10">
            <v>19</v>
          </cell>
          <cell r="DZ10">
            <v>97.623089983022069</v>
          </cell>
          <cell r="EA10">
            <v>0.23333333333333334</v>
          </cell>
          <cell r="EB10">
            <v>3.1578947368421053</v>
          </cell>
          <cell r="EC10">
            <v>16.733333333333334</v>
          </cell>
          <cell r="ED10">
            <v>0</v>
          </cell>
          <cell r="EE10">
            <v>0</v>
          </cell>
          <cell r="EF10">
            <v>0</v>
          </cell>
          <cell r="EH10">
            <v>83.333333333333343</v>
          </cell>
          <cell r="EI10">
            <v>18.548387096774192</v>
          </cell>
          <cell r="EK10">
            <v>59</v>
          </cell>
          <cell r="EL10">
            <v>19</v>
          </cell>
          <cell r="EM10">
            <v>98.771929824561397</v>
          </cell>
          <cell r="EN10">
            <v>0.11864406779661017</v>
          </cell>
          <cell r="EO10">
            <v>3.1052631578947367</v>
          </cell>
          <cell r="EP10">
            <v>7.5423728813559325</v>
          </cell>
          <cell r="EQ10">
            <v>1</v>
          </cell>
          <cell r="ER10">
            <v>1.6949152542372881</v>
          </cell>
          <cell r="ES10">
            <v>1.6949152542372881</v>
          </cell>
          <cell r="EU10">
            <v>89.830508474576277</v>
          </cell>
          <cell r="EV10">
            <v>18.766666666666666</v>
          </cell>
          <cell r="EX10">
            <v>52</v>
          </cell>
          <cell r="EY10">
            <v>19</v>
          </cell>
          <cell r="EZ10">
            <v>89.643463497453311</v>
          </cell>
          <cell r="FA10">
            <v>1.1730769230769231</v>
          </cell>
          <cell r="FB10">
            <v>2.736842105263158</v>
          </cell>
          <cell r="FC10">
            <v>9.75</v>
          </cell>
          <cell r="FD10">
            <v>1</v>
          </cell>
          <cell r="FE10">
            <v>1.9230769230769231</v>
          </cell>
          <cell r="FF10">
            <v>1.9230769230769231</v>
          </cell>
          <cell r="FH10">
            <v>80.769230769230774</v>
          </cell>
          <cell r="FI10">
            <v>17.032258064516128</v>
          </cell>
          <cell r="FK10">
            <v>696</v>
          </cell>
          <cell r="FL10">
            <v>19.272727272727273</v>
          </cell>
          <cell r="FM10">
            <v>93.480427046263344</v>
          </cell>
          <cell r="FN10">
            <v>0.65804597701149425</v>
          </cell>
          <cell r="FO10">
            <v>36.113207547169807</v>
          </cell>
          <cell r="FP10">
            <v>12.708333333333334</v>
          </cell>
          <cell r="FQ10">
            <v>5</v>
          </cell>
          <cell r="FR10">
            <v>0.7183908045977011</v>
          </cell>
          <cell r="FS10">
            <v>0.57471264367816088</v>
          </cell>
          <cell r="FT10">
            <v>0</v>
          </cell>
          <cell r="FU10">
            <v>81.609195402298852</v>
          </cell>
          <cell r="FV10">
            <v>17.991780821917807</v>
          </cell>
          <cell r="FW10">
            <v>213</v>
          </cell>
        </row>
        <row r="11">
          <cell r="A11">
            <v>7</v>
          </cell>
          <cell r="B11" t="str">
            <v>MEDICINA D</v>
          </cell>
          <cell r="C11" t="str">
            <v xml:space="preserve"> </v>
          </cell>
          <cell r="D11">
            <v>29</v>
          </cell>
          <cell r="E11">
            <v>79</v>
          </cell>
          <cell r="F11">
            <v>159</v>
          </cell>
          <cell r="G11">
            <v>123</v>
          </cell>
          <cell r="H11">
            <v>50</v>
          </cell>
          <cell r="I11">
            <v>225</v>
          </cell>
          <cell r="J11">
            <v>215</v>
          </cell>
          <cell r="K11">
            <v>37</v>
          </cell>
          <cell r="L11">
            <v>23</v>
          </cell>
          <cell r="M11">
            <v>96.213183730715286</v>
          </cell>
          <cell r="N11">
            <v>0.72972972972972971</v>
          </cell>
          <cell r="O11">
            <v>1.6086956521739131</v>
          </cell>
          <cell r="P11">
            <v>15.108108108108109</v>
          </cell>
          <cell r="Q11">
            <v>2</v>
          </cell>
          <cell r="R11">
            <v>5.4054054054054053</v>
          </cell>
          <cell r="S11">
            <v>5.4054054054054053</v>
          </cell>
          <cell r="U11">
            <v>78.378378378378372</v>
          </cell>
          <cell r="V11">
            <v>22.129032258064516</v>
          </cell>
          <cell r="X11">
            <v>50</v>
          </cell>
          <cell r="Y11">
            <v>24</v>
          </cell>
          <cell r="Z11">
            <v>103.72023809523809</v>
          </cell>
          <cell r="AA11">
            <v>-0.5</v>
          </cell>
          <cell r="AB11">
            <v>2.0833333333333335</v>
          </cell>
          <cell r="AC11">
            <v>25.3</v>
          </cell>
          <cell r="AD11">
            <v>0</v>
          </cell>
          <cell r="AE11">
            <v>0</v>
          </cell>
          <cell r="AF11">
            <v>0</v>
          </cell>
          <cell r="AH11">
            <v>76</v>
          </cell>
          <cell r="AI11">
            <v>24.892857142857142</v>
          </cell>
          <cell r="AJ11">
            <v>73</v>
          </cell>
          <cell r="AK11">
            <v>40</v>
          </cell>
          <cell r="AL11">
            <v>26</v>
          </cell>
          <cell r="AM11">
            <v>82.754342431761785</v>
          </cell>
          <cell r="AN11">
            <v>3.4750000000000001</v>
          </cell>
          <cell r="AO11">
            <v>1.5384615384615385</v>
          </cell>
          <cell r="AP11">
            <v>30.274999999999999</v>
          </cell>
          <cell r="AQ11">
            <v>1</v>
          </cell>
          <cell r="AR11">
            <v>2.5</v>
          </cell>
          <cell r="AS11">
            <v>2.5</v>
          </cell>
          <cell r="AU11">
            <v>85</v>
          </cell>
          <cell r="AV11">
            <v>21.516129032258064</v>
          </cell>
          <cell r="AX11">
            <v>30</v>
          </cell>
          <cell r="AY11">
            <v>24</v>
          </cell>
          <cell r="AZ11">
            <v>93.548387096774192</v>
          </cell>
          <cell r="BA11">
            <v>1.6</v>
          </cell>
          <cell r="BB11">
            <v>1.25</v>
          </cell>
          <cell r="BC11">
            <v>31.466666666666665</v>
          </cell>
          <cell r="BD11">
            <v>1</v>
          </cell>
          <cell r="BE11">
            <v>3.3333333333333335</v>
          </cell>
          <cell r="BF11">
            <v>3.3333333333333335</v>
          </cell>
          <cell r="BH11">
            <v>80</v>
          </cell>
          <cell r="BI11">
            <v>23.2</v>
          </cell>
          <cell r="BJ11">
            <v>64</v>
          </cell>
          <cell r="BK11">
            <v>38</v>
          </cell>
          <cell r="BL11">
            <v>20</v>
          </cell>
          <cell r="BM11">
            <v>102.09677419354838</v>
          </cell>
          <cell r="BN11">
            <v>-0.34210526315789475</v>
          </cell>
          <cell r="BO11">
            <v>1.9</v>
          </cell>
          <cell r="BP11">
            <v>15.210526315789474</v>
          </cell>
          <cell r="BQ11">
            <v>1</v>
          </cell>
          <cell r="BR11">
            <v>2.6315789473684208</v>
          </cell>
          <cell r="BS11">
            <v>2.6315789473684208</v>
          </cell>
          <cell r="BU11">
            <v>94.73684210526315</v>
          </cell>
          <cell r="BV11">
            <v>20.399999999999999</v>
          </cell>
          <cell r="BX11">
            <v>44</v>
          </cell>
          <cell r="BY11">
            <v>20</v>
          </cell>
          <cell r="BZ11">
            <v>100.83333333333333</v>
          </cell>
          <cell r="CA11">
            <v>-0.11363636363636363</v>
          </cell>
          <cell r="CB11">
            <v>2.2000000000000002</v>
          </cell>
          <cell r="CC11">
            <v>19.59090909090909</v>
          </cell>
          <cell r="CD11">
            <v>3</v>
          </cell>
          <cell r="CE11">
            <v>6.8181818181818175</v>
          </cell>
          <cell r="CF11">
            <v>6.8181818181818175</v>
          </cell>
          <cell r="CH11">
            <v>88.63636363636364</v>
          </cell>
          <cell r="CI11">
            <v>20.2</v>
          </cell>
          <cell r="CJ11">
            <v>89</v>
          </cell>
          <cell r="CK11">
            <v>32</v>
          </cell>
          <cell r="CL11">
            <v>20</v>
          </cell>
          <cell r="CM11">
            <v>97.741935483870961</v>
          </cell>
          <cell r="CN11">
            <v>0.4375</v>
          </cell>
          <cell r="CO11">
            <v>1.6</v>
          </cell>
          <cell r="CP11">
            <v>19.96875</v>
          </cell>
          <cell r="CQ11">
            <v>0</v>
          </cell>
          <cell r="CR11">
            <v>0</v>
          </cell>
          <cell r="CS11">
            <v>0</v>
          </cell>
          <cell r="CU11">
            <v>87.5</v>
          </cell>
          <cell r="CV11">
            <v>19.5</v>
          </cell>
          <cell r="CX11">
            <v>36</v>
          </cell>
          <cell r="CY11">
            <v>21</v>
          </cell>
          <cell r="CZ11">
            <v>95.391705069124427</v>
          </cell>
          <cell r="DA11">
            <v>0.83333333333333337</v>
          </cell>
          <cell r="DB11">
            <v>1.7142857142857142</v>
          </cell>
          <cell r="DC11">
            <v>16.555555555555557</v>
          </cell>
          <cell r="DD11">
            <v>0</v>
          </cell>
          <cell r="DE11">
            <v>0</v>
          </cell>
          <cell r="DF11">
            <v>0</v>
          </cell>
          <cell r="DH11">
            <v>86.111111111111114</v>
          </cell>
          <cell r="DI11">
            <v>20</v>
          </cell>
          <cell r="DK11">
            <v>29</v>
          </cell>
          <cell r="DL11">
            <v>21</v>
          </cell>
          <cell r="DM11">
            <v>94.444444444444443</v>
          </cell>
          <cell r="DN11">
            <v>1.2068965517241379</v>
          </cell>
          <cell r="DO11">
            <v>1.3809523809523809</v>
          </cell>
          <cell r="DP11">
            <v>15.344827586206897</v>
          </cell>
          <cell r="DQ11">
            <v>0</v>
          </cell>
          <cell r="DR11">
            <v>0</v>
          </cell>
          <cell r="DS11">
            <v>0</v>
          </cell>
          <cell r="DU11">
            <v>93.103448275862064</v>
          </cell>
          <cell r="DV11">
            <v>19.833333333333332</v>
          </cell>
          <cell r="DX11">
            <v>45</v>
          </cell>
          <cell r="DY11">
            <v>19</v>
          </cell>
          <cell r="DZ11">
            <v>101.52801358234296</v>
          </cell>
          <cell r="EA11">
            <v>-0.2</v>
          </cell>
          <cell r="EB11">
            <v>2.3684210526315788</v>
          </cell>
          <cell r="EC11">
            <v>10.71111111111111</v>
          </cell>
          <cell r="ED11">
            <v>0</v>
          </cell>
          <cell r="EE11">
            <v>0</v>
          </cell>
          <cell r="EF11">
            <v>0</v>
          </cell>
          <cell r="EH11">
            <v>88.888888888888886</v>
          </cell>
          <cell r="EI11">
            <v>19.29032258064516</v>
          </cell>
          <cell r="EK11">
            <v>30</v>
          </cell>
          <cell r="EL11">
            <v>20</v>
          </cell>
          <cell r="EM11">
            <v>102.83333333333333</v>
          </cell>
          <cell r="EN11">
            <v>-0.56666666666666665</v>
          </cell>
          <cell r="EO11">
            <v>1.5</v>
          </cell>
          <cell r="EP11">
            <v>22.233333333333334</v>
          </cell>
          <cell r="EQ11">
            <v>0</v>
          </cell>
          <cell r="ER11">
            <v>0</v>
          </cell>
          <cell r="ES11">
            <v>0</v>
          </cell>
          <cell r="EU11">
            <v>83.333333333333343</v>
          </cell>
          <cell r="EV11">
            <v>20.566666666666666</v>
          </cell>
          <cell r="EX11">
            <v>29</v>
          </cell>
          <cell r="EY11">
            <v>21</v>
          </cell>
          <cell r="EZ11">
            <v>97.54224270353302</v>
          </cell>
          <cell r="FA11">
            <v>0.55172413793103448</v>
          </cell>
          <cell r="FB11">
            <v>1.3809523809523809</v>
          </cell>
          <cell r="FC11">
            <v>17.172413793103448</v>
          </cell>
          <cell r="FD11">
            <v>0</v>
          </cell>
          <cell r="FE11">
            <v>0</v>
          </cell>
          <cell r="FF11">
            <v>0</v>
          </cell>
          <cell r="FH11">
            <v>93.103448275862064</v>
          </cell>
          <cell r="FI11">
            <v>20.483870967741936</v>
          </cell>
          <cell r="FK11">
            <v>440</v>
          </cell>
          <cell r="FL11">
            <v>21.636363636363637</v>
          </cell>
          <cell r="FM11">
            <v>97.256097560975604</v>
          </cell>
          <cell r="FN11">
            <v>0.49090909090909091</v>
          </cell>
          <cell r="FO11">
            <v>20.336134453781511</v>
          </cell>
          <cell r="FP11">
            <v>19.877272727272729</v>
          </cell>
          <cell r="FQ11">
            <v>8</v>
          </cell>
          <cell r="FR11">
            <v>1.8181818181818181</v>
          </cell>
          <cell r="FS11">
            <v>1.8181818181818181</v>
          </cell>
          <cell r="FT11">
            <v>0</v>
          </cell>
          <cell r="FU11">
            <v>85.909090909090907</v>
          </cell>
          <cell r="FV11">
            <v>20.975342465753425</v>
          </cell>
          <cell r="FW11">
            <v>226</v>
          </cell>
        </row>
        <row r="12">
          <cell r="A12">
            <v>8</v>
          </cell>
          <cell r="B12" t="str">
            <v>INFECTOLOGIA</v>
          </cell>
          <cell r="C12">
            <v>4</v>
          </cell>
          <cell r="D12">
            <v>119</v>
          </cell>
          <cell r="E12">
            <v>149</v>
          </cell>
          <cell r="F12">
            <v>91</v>
          </cell>
          <cell r="G12">
            <v>49</v>
          </cell>
          <cell r="H12">
            <v>26</v>
          </cell>
          <cell r="I12">
            <v>238</v>
          </cell>
          <cell r="J12">
            <v>200</v>
          </cell>
          <cell r="K12">
            <v>75</v>
          </cell>
          <cell r="L12">
            <v>28</v>
          </cell>
          <cell r="M12">
            <v>77.880184331797224</v>
          </cell>
          <cell r="N12">
            <v>2.56</v>
          </cell>
          <cell r="O12">
            <v>2.6785714285714284</v>
          </cell>
          <cell r="P12">
            <v>13.253333333333334</v>
          </cell>
          <cell r="Q12">
            <v>2</v>
          </cell>
          <cell r="R12">
            <v>2.666666666666667</v>
          </cell>
          <cell r="S12">
            <v>2.666666666666667</v>
          </cell>
          <cell r="U12">
            <v>72</v>
          </cell>
          <cell r="V12">
            <v>21.806451612903224</v>
          </cell>
          <cell r="W12">
            <v>267</v>
          </cell>
          <cell r="X12">
            <v>34</v>
          </cell>
          <cell r="Y12">
            <v>28</v>
          </cell>
          <cell r="Z12">
            <v>79.591836734693871</v>
          </cell>
          <cell r="AA12">
            <v>4.7058823529411766</v>
          </cell>
          <cell r="AB12">
            <v>1.2142857142857142</v>
          </cell>
          <cell r="AC12">
            <v>11.029411764705882</v>
          </cell>
          <cell r="AD12">
            <v>0</v>
          </cell>
          <cell r="AE12">
            <v>0</v>
          </cell>
          <cell r="AF12">
            <v>0</v>
          </cell>
          <cell r="AH12">
            <v>79.411764705882348</v>
          </cell>
          <cell r="AI12">
            <v>22.285714285714285</v>
          </cell>
          <cell r="AJ12">
            <v>196</v>
          </cell>
          <cell r="AK12">
            <v>36</v>
          </cell>
          <cell r="AL12">
            <v>28</v>
          </cell>
          <cell r="AM12">
            <v>73.732718894009224</v>
          </cell>
          <cell r="AN12">
            <v>6.333333333333333</v>
          </cell>
          <cell r="AO12">
            <v>1.2857142857142858</v>
          </cell>
          <cell r="AP12">
            <v>20.5</v>
          </cell>
          <cell r="AQ12">
            <v>0</v>
          </cell>
          <cell r="AR12">
            <v>0</v>
          </cell>
          <cell r="AS12">
            <v>0</v>
          </cell>
          <cell r="AU12">
            <v>83.333333333333343</v>
          </cell>
          <cell r="AV12">
            <v>20.64516129032258</v>
          </cell>
          <cell r="AW12">
            <v>209</v>
          </cell>
          <cell r="AX12">
            <v>34</v>
          </cell>
          <cell r="AY12">
            <v>28</v>
          </cell>
          <cell r="AZ12">
            <v>61.29032258064516</v>
          </cell>
          <cell r="BA12">
            <v>9.882352941176471</v>
          </cell>
          <cell r="BB12">
            <v>1.2142857142857142</v>
          </cell>
          <cell r="BC12">
            <v>21.558823529411764</v>
          </cell>
          <cell r="BD12">
            <v>2</v>
          </cell>
          <cell r="BE12">
            <v>5.8823529411764701</v>
          </cell>
          <cell r="BF12">
            <v>5.8823529411764701</v>
          </cell>
          <cell r="BH12">
            <v>76.470588235294116</v>
          </cell>
          <cell r="BI12">
            <v>17.733333333333334</v>
          </cell>
          <cell r="BJ12">
            <v>177</v>
          </cell>
          <cell r="BK12">
            <v>36</v>
          </cell>
          <cell r="BL12">
            <v>28</v>
          </cell>
          <cell r="BM12">
            <v>44.700460829493089</v>
          </cell>
          <cell r="BN12">
            <v>13.333333333333334</v>
          </cell>
          <cell r="BO12">
            <v>1.2857142857142858</v>
          </cell>
          <cell r="BP12">
            <v>11</v>
          </cell>
          <cell r="BQ12">
            <v>0</v>
          </cell>
          <cell r="BR12">
            <v>0</v>
          </cell>
          <cell r="BS12">
            <v>0</v>
          </cell>
          <cell r="BU12">
            <v>80.555555555555557</v>
          </cell>
          <cell r="BV12">
            <v>12.5</v>
          </cell>
          <cell r="BW12">
            <v>195</v>
          </cell>
          <cell r="BX12">
            <v>36</v>
          </cell>
          <cell r="BY12">
            <v>28</v>
          </cell>
          <cell r="BZ12">
            <v>71.071428571428569</v>
          </cell>
          <cell r="CA12">
            <v>6.75</v>
          </cell>
          <cell r="CB12">
            <v>1.2857142857142858</v>
          </cell>
          <cell r="CC12">
            <v>10.638888888888889</v>
          </cell>
          <cell r="CD12">
            <v>0</v>
          </cell>
          <cell r="CE12">
            <v>0</v>
          </cell>
          <cell r="CF12">
            <v>0</v>
          </cell>
          <cell r="CH12">
            <v>77.777777777777786</v>
          </cell>
          <cell r="CI12">
            <v>19.899999999999999</v>
          </cell>
          <cell r="CJ12">
            <v>95</v>
          </cell>
          <cell r="CK12">
            <v>24</v>
          </cell>
          <cell r="CL12">
            <v>28</v>
          </cell>
          <cell r="CM12">
            <v>74.539170506912441</v>
          </cell>
          <cell r="CN12">
            <v>9.2083333333333339</v>
          </cell>
          <cell r="CO12">
            <v>0.8571428571428571</v>
          </cell>
          <cell r="CP12">
            <v>16.75</v>
          </cell>
          <cell r="CQ12">
            <v>0</v>
          </cell>
          <cell r="CR12">
            <v>0</v>
          </cell>
          <cell r="CS12">
            <v>0</v>
          </cell>
          <cell r="CU12">
            <v>91.666666666666657</v>
          </cell>
          <cell r="CV12">
            <v>20.9</v>
          </cell>
          <cell r="CW12">
            <v>187</v>
          </cell>
          <cell r="CX12">
            <v>28</v>
          </cell>
          <cell r="CY12">
            <v>28</v>
          </cell>
          <cell r="CZ12">
            <v>67.972350230414747</v>
          </cell>
          <cell r="DA12">
            <v>9.9285714285714288</v>
          </cell>
          <cell r="DB12">
            <v>1</v>
          </cell>
          <cell r="DC12">
            <v>22.75</v>
          </cell>
          <cell r="DD12">
            <v>0</v>
          </cell>
          <cell r="DE12">
            <v>0</v>
          </cell>
          <cell r="DF12">
            <v>0</v>
          </cell>
          <cell r="DH12">
            <v>82.142857142857139</v>
          </cell>
          <cell r="DI12">
            <v>19</v>
          </cell>
          <cell r="DJ12">
            <v>127</v>
          </cell>
          <cell r="DK12">
            <v>23</v>
          </cell>
          <cell r="DL12">
            <v>28</v>
          </cell>
          <cell r="DM12">
            <v>59.523809523809526</v>
          </cell>
          <cell r="DN12">
            <v>14.782608695652174</v>
          </cell>
          <cell r="DO12">
            <v>0.8214285714285714</v>
          </cell>
          <cell r="DP12">
            <v>18.478260869565219</v>
          </cell>
          <cell r="DQ12">
            <v>0</v>
          </cell>
          <cell r="DR12">
            <v>0</v>
          </cell>
          <cell r="DS12">
            <v>0</v>
          </cell>
          <cell r="DU12">
            <v>86.956521739130437</v>
          </cell>
          <cell r="DV12">
            <v>16.666666666666668</v>
          </cell>
          <cell r="DW12">
            <v>128</v>
          </cell>
          <cell r="DX12">
            <v>28</v>
          </cell>
          <cell r="DY12">
            <v>28</v>
          </cell>
          <cell r="DZ12">
            <v>64.285714285714292</v>
          </cell>
          <cell r="EA12">
            <v>11.071428571428571</v>
          </cell>
          <cell r="EB12">
            <v>1</v>
          </cell>
          <cell r="EC12">
            <v>24.392857142857142</v>
          </cell>
          <cell r="ED12">
            <v>0</v>
          </cell>
          <cell r="EE12">
            <v>0</v>
          </cell>
          <cell r="EF12">
            <v>0</v>
          </cell>
          <cell r="EH12">
            <v>78.571428571428569</v>
          </cell>
          <cell r="EI12">
            <v>18</v>
          </cell>
          <cell r="EJ12">
            <v>238</v>
          </cell>
          <cell r="EK12">
            <v>39</v>
          </cell>
          <cell r="EL12">
            <v>28</v>
          </cell>
          <cell r="EM12">
            <v>70.952380952380949</v>
          </cell>
          <cell r="EN12">
            <v>6.2564102564102564</v>
          </cell>
          <cell r="EO12">
            <v>1.3928571428571428</v>
          </cell>
          <cell r="EP12">
            <v>21.333333333333332</v>
          </cell>
          <cell r="EQ12">
            <v>0</v>
          </cell>
          <cell r="ER12">
            <v>0</v>
          </cell>
          <cell r="ES12">
            <v>0</v>
          </cell>
          <cell r="EU12">
            <v>76.923076923076934</v>
          </cell>
          <cell r="EV12">
            <v>19.866666666666667</v>
          </cell>
          <cell r="EW12">
            <v>187</v>
          </cell>
          <cell r="EX12">
            <v>45</v>
          </cell>
          <cell r="EY12">
            <v>28</v>
          </cell>
          <cell r="EZ12">
            <v>79.838709677419345</v>
          </cell>
          <cell r="FA12">
            <v>3.8888888888888888</v>
          </cell>
          <cell r="FB12">
            <v>1.6071428571428572</v>
          </cell>
          <cell r="FC12">
            <v>14.022222222222222</v>
          </cell>
          <cell r="FD12">
            <v>0</v>
          </cell>
          <cell r="FE12">
            <v>0</v>
          </cell>
          <cell r="FF12">
            <v>0</v>
          </cell>
          <cell r="FH12">
            <v>91.111111111111114</v>
          </cell>
          <cell r="FI12">
            <v>22.35483870967742</v>
          </cell>
          <cell r="FJ12">
            <v>269</v>
          </cell>
          <cell r="FK12">
            <v>438</v>
          </cell>
          <cell r="FL12">
            <v>28</v>
          </cell>
          <cell r="FM12">
            <v>68.894324853228966</v>
          </cell>
          <cell r="FN12">
            <v>7.2579908675799087</v>
          </cell>
          <cell r="FO12">
            <v>15.642857142857142</v>
          </cell>
          <cell r="FP12">
            <v>16.504566210045663</v>
          </cell>
          <cell r="FQ12">
            <v>4</v>
          </cell>
          <cell r="FR12">
            <v>0.91324200913242004</v>
          </cell>
          <cell r="FS12">
            <v>0.91324200913242004</v>
          </cell>
          <cell r="FT12">
            <v>0</v>
          </cell>
          <cell r="FU12">
            <v>80.365296803652967</v>
          </cell>
          <cell r="FV12">
            <v>19.290410958904111</v>
          </cell>
          <cell r="FW12">
            <v>2275</v>
          </cell>
        </row>
        <row r="13">
          <cell r="A13">
            <v>9</v>
          </cell>
          <cell r="B13" t="str">
            <v>NEFROLOGIA</v>
          </cell>
          <cell r="C13" t="str">
            <v xml:space="preserve"> </v>
          </cell>
          <cell r="D13">
            <v>3</v>
          </cell>
          <cell r="E13">
            <v>19</v>
          </cell>
          <cell r="F13">
            <v>22</v>
          </cell>
          <cell r="G13">
            <v>59</v>
          </cell>
          <cell r="H13">
            <v>27</v>
          </cell>
          <cell r="I13">
            <v>71</v>
          </cell>
          <cell r="J13">
            <v>59</v>
          </cell>
          <cell r="K13">
            <v>13</v>
          </cell>
          <cell r="L13">
            <v>6</v>
          </cell>
          <cell r="M13">
            <v>65.591397849462368</v>
          </cell>
          <cell r="N13">
            <v>4.9230769230769234</v>
          </cell>
          <cell r="O13">
            <v>2.1666666666666665</v>
          </cell>
          <cell r="P13">
            <v>7</v>
          </cell>
          <cell r="Q13">
            <v>0</v>
          </cell>
          <cell r="R13">
            <v>0</v>
          </cell>
          <cell r="S13">
            <v>0</v>
          </cell>
          <cell r="U13">
            <v>76.923076923076934</v>
          </cell>
          <cell r="V13">
            <v>3.935483870967742</v>
          </cell>
          <cell r="W13">
            <v>49</v>
          </cell>
          <cell r="X13">
            <v>8</v>
          </cell>
          <cell r="Y13">
            <v>6</v>
          </cell>
          <cell r="Z13">
            <v>93.452380952380949</v>
          </cell>
          <cell r="AA13">
            <v>1.375</v>
          </cell>
          <cell r="AB13">
            <v>1.3333333333333333</v>
          </cell>
          <cell r="AC13">
            <v>11.375</v>
          </cell>
          <cell r="AD13">
            <v>0</v>
          </cell>
          <cell r="AE13">
            <v>0</v>
          </cell>
          <cell r="AF13">
            <v>0</v>
          </cell>
          <cell r="AH13">
            <v>87.5</v>
          </cell>
          <cell r="AI13">
            <v>5.6071428571428568</v>
          </cell>
          <cell r="AJ13">
            <v>87</v>
          </cell>
          <cell r="AK13">
            <v>6</v>
          </cell>
          <cell r="AL13">
            <v>3</v>
          </cell>
          <cell r="AM13">
            <v>122.58064516129032</v>
          </cell>
          <cell r="AN13">
            <v>-3.5</v>
          </cell>
          <cell r="AO13">
            <v>2</v>
          </cell>
          <cell r="AP13">
            <v>11</v>
          </cell>
          <cell r="AQ13">
            <v>0</v>
          </cell>
          <cell r="AR13">
            <v>0</v>
          </cell>
          <cell r="AS13">
            <v>0</v>
          </cell>
          <cell r="AU13">
            <v>83.333333333333343</v>
          </cell>
          <cell r="AV13">
            <v>3.6774193548387095</v>
          </cell>
          <cell r="AW13">
            <v>149</v>
          </cell>
          <cell r="AX13">
            <v>9</v>
          </cell>
          <cell r="AY13">
            <v>5</v>
          </cell>
          <cell r="AZ13">
            <v>96.774193548387103</v>
          </cell>
          <cell r="BA13">
            <v>0.55555555555555558</v>
          </cell>
          <cell r="BB13">
            <v>1.8</v>
          </cell>
          <cell r="BC13">
            <v>23.222222222222221</v>
          </cell>
          <cell r="BD13">
            <v>0</v>
          </cell>
          <cell r="BE13">
            <v>0</v>
          </cell>
          <cell r="BF13">
            <v>0</v>
          </cell>
          <cell r="BH13">
            <v>100</v>
          </cell>
          <cell r="BI13">
            <v>5</v>
          </cell>
          <cell r="BJ13">
            <v>106</v>
          </cell>
          <cell r="BK13">
            <v>9</v>
          </cell>
          <cell r="BL13">
            <v>5</v>
          </cell>
          <cell r="BM13">
            <v>98.709677419354833</v>
          </cell>
          <cell r="BN13">
            <v>0.22222222222222221</v>
          </cell>
          <cell r="BO13">
            <v>1.8</v>
          </cell>
          <cell r="BP13">
            <v>12.222222222222221</v>
          </cell>
          <cell r="BQ13">
            <v>0</v>
          </cell>
          <cell r="BR13">
            <v>0</v>
          </cell>
          <cell r="BS13">
            <v>0</v>
          </cell>
          <cell r="BU13">
            <v>77.777777777777786</v>
          </cell>
          <cell r="BV13">
            <v>4.9000000000000004</v>
          </cell>
          <cell r="BW13">
            <v>85</v>
          </cell>
          <cell r="BX13">
            <v>14</v>
          </cell>
          <cell r="BY13">
            <v>5</v>
          </cell>
          <cell r="BZ13">
            <v>98</v>
          </cell>
          <cell r="CA13">
            <v>0.21428571428571427</v>
          </cell>
          <cell r="CB13">
            <v>2.8</v>
          </cell>
          <cell r="CC13">
            <v>16.357142857142858</v>
          </cell>
          <cell r="CD13">
            <v>0</v>
          </cell>
          <cell r="CE13">
            <v>0</v>
          </cell>
          <cell r="CF13">
            <v>0</v>
          </cell>
          <cell r="CH13">
            <v>85.714285714285708</v>
          </cell>
          <cell r="CI13">
            <v>4.9000000000000004</v>
          </cell>
          <cell r="CJ13">
            <v>56</v>
          </cell>
          <cell r="CK13">
            <v>11</v>
          </cell>
          <cell r="CL13">
            <v>5</v>
          </cell>
          <cell r="CM13">
            <v>99.354838709677423</v>
          </cell>
          <cell r="CN13">
            <v>9.0909090909090912E-2</v>
          </cell>
          <cell r="CO13">
            <v>2.2000000000000002</v>
          </cell>
          <cell r="CP13">
            <v>13.090909090909092</v>
          </cell>
          <cell r="CQ13">
            <v>0</v>
          </cell>
          <cell r="CR13">
            <v>0</v>
          </cell>
          <cell r="CS13">
            <v>0</v>
          </cell>
          <cell r="CU13">
            <v>100</v>
          </cell>
          <cell r="CV13">
            <v>5</v>
          </cell>
          <cell r="CW13">
            <v>68</v>
          </cell>
          <cell r="CX13">
            <v>5</v>
          </cell>
          <cell r="CY13">
            <v>5</v>
          </cell>
          <cell r="CZ13">
            <v>100</v>
          </cell>
          <cell r="DA13">
            <v>0</v>
          </cell>
          <cell r="DB13">
            <v>1</v>
          </cell>
          <cell r="DC13">
            <v>12.8</v>
          </cell>
          <cell r="DD13">
            <v>0</v>
          </cell>
          <cell r="DE13">
            <v>0</v>
          </cell>
          <cell r="DF13">
            <v>0</v>
          </cell>
          <cell r="DH13">
            <v>100</v>
          </cell>
          <cell r="DI13">
            <v>5</v>
          </cell>
          <cell r="DJ13">
            <v>85</v>
          </cell>
          <cell r="DK13">
            <v>17</v>
          </cell>
          <cell r="DL13">
            <v>5</v>
          </cell>
          <cell r="DM13">
            <v>113.99999999999999</v>
          </cell>
          <cell r="DN13">
            <v>-1.2352941176470589</v>
          </cell>
          <cell r="DO13">
            <v>3.4</v>
          </cell>
          <cell r="DP13">
            <v>17.588235294117649</v>
          </cell>
          <cell r="DQ13">
            <v>1</v>
          </cell>
          <cell r="DR13">
            <v>5.8823529411764701</v>
          </cell>
          <cell r="DS13">
            <v>5.8823529411764701</v>
          </cell>
          <cell r="DU13">
            <v>100</v>
          </cell>
          <cell r="DV13">
            <v>5.7</v>
          </cell>
          <cell r="DW13">
            <v>89</v>
          </cell>
          <cell r="DX13">
            <v>15</v>
          </cell>
          <cell r="DY13">
            <v>6</v>
          </cell>
          <cell r="DZ13">
            <v>95.6989247311828</v>
          </cell>
          <cell r="EA13">
            <v>0.53333333333333333</v>
          </cell>
          <cell r="EB13">
            <v>2.5</v>
          </cell>
          <cell r="EC13">
            <v>14.066666666666666</v>
          </cell>
          <cell r="ED13">
            <v>0</v>
          </cell>
          <cell r="EE13">
            <v>0</v>
          </cell>
          <cell r="EF13">
            <v>0</v>
          </cell>
          <cell r="EH13">
            <v>100</v>
          </cell>
          <cell r="EI13">
            <v>5.741935483870968</v>
          </cell>
          <cell r="EJ13">
            <v>66</v>
          </cell>
          <cell r="EK13">
            <v>8</v>
          </cell>
          <cell r="EL13">
            <v>6</v>
          </cell>
          <cell r="EM13">
            <v>96.666666666666671</v>
          </cell>
          <cell r="EN13">
            <v>0.75</v>
          </cell>
          <cell r="EO13">
            <v>1.3333333333333333</v>
          </cell>
          <cell r="EP13">
            <v>16.25</v>
          </cell>
          <cell r="EQ13">
            <v>0</v>
          </cell>
          <cell r="ER13">
            <v>0</v>
          </cell>
          <cell r="ES13">
            <v>0</v>
          </cell>
          <cell r="EU13">
            <v>87.5</v>
          </cell>
          <cell r="EV13">
            <v>5.8</v>
          </cell>
          <cell r="EW13">
            <v>95</v>
          </cell>
          <cell r="EX13">
            <v>15</v>
          </cell>
          <cell r="EY13">
            <v>6</v>
          </cell>
          <cell r="EZ13">
            <v>86.021505376344081</v>
          </cell>
          <cell r="FA13">
            <v>1.7333333333333334</v>
          </cell>
          <cell r="FB13">
            <v>2.5</v>
          </cell>
          <cell r="FC13">
            <v>16.8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5.161290322580645</v>
          </cell>
          <cell r="FJ13">
            <v>59</v>
          </cell>
          <cell r="FK13">
            <v>130</v>
          </cell>
          <cell r="FL13">
            <v>5.1818181818181817</v>
          </cell>
          <cell r="FM13">
            <v>95.87251828631139</v>
          </cell>
          <cell r="FN13">
            <v>0.60769230769230764</v>
          </cell>
          <cell r="FO13">
            <v>25.087719298245617</v>
          </cell>
          <cell r="FP13">
            <v>14.584615384615384</v>
          </cell>
          <cell r="FQ13">
            <v>1</v>
          </cell>
          <cell r="FR13">
            <v>0.76923076923076927</v>
          </cell>
          <cell r="FS13">
            <v>0.76923076923076927</v>
          </cell>
          <cell r="FT13">
            <v>0</v>
          </cell>
          <cell r="FU13">
            <v>92.307692307692307</v>
          </cell>
          <cell r="FV13">
            <v>5.0273972602739727</v>
          </cell>
          <cell r="FW13">
            <v>994</v>
          </cell>
        </row>
        <row r="14">
          <cell r="A14">
            <v>10</v>
          </cell>
          <cell r="B14" t="str">
            <v>DERMATOLOGIA</v>
          </cell>
          <cell r="C14">
            <v>5</v>
          </cell>
          <cell r="D14">
            <v>59</v>
          </cell>
          <cell r="E14">
            <v>132</v>
          </cell>
          <cell r="F14">
            <v>96</v>
          </cell>
          <cell r="G14">
            <v>50</v>
          </cell>
          <cell r="H14">
            <v>11</v>
          </cell>
          <cell r="I14">
            <v>187</v>
          </cell>
          <cell r="J14">
            <v>166</v>
          </cell>
          <cell r="K14">
            <v>33</v>
          </cell>
          <cell r="L14">
            <v>9</v>
          </cell>
          <cell r="M14">
            <v>102.15053763440861</v>
          </cell>
          <cell r="N14">
            <v>-0.18181818181818182</v>
          </cell>
          <cell r="O14">
            <v>3.6666666666666665</v>
          </cell>
          <cell r="P14">
            <v>7.8787878787878789</v>
          </cell>
          <cell r="Q14">
            <v>0</v>
          </cell>
          <cell r="R14">
            <v>0</v>
          </cell>
          <cell r="S14">
            <v>0</v>
          </cell>
          <cell r="U14">
            <v>57.575757575757578</v>
          </cell>
          <cell r="V14">
            <v>9.193548387096774</v>
          </cell>
          <cell r="W14">
            <v>47</v>
          </cell>
          <cell r="X14">
            <v>26</v>
          </cell>
          <cell r="Y14">
            <v>10</v>
          </cell>
          <cell r="Z14">
            <v>83.928571428571431</v>
          </cell>
          <cell r="AA14">
            <v>1.7307692307692308</v>
          </cell>
          <cell r="AB14">
            <v>2.6</v>
          </cell>
          <cell r="AC14">
            <v>11.961538461538462</v>
          </cell>
          <cell r="AD14">
            <v>0</v>
          </cell>
          <cell r="AE14">
            <v>0</v>
          </cell>
          <cell r="AF14">
            <v>0</v>
          </cell>
          <cell r="AH14">
            <v>73.076923076923066</v>
          </cell>
          <cell r="AI14">
            <v>8.3928571428571423</v>
          </cell>
          <cell r="AJ14">
            <v>38</v>
          </cell>
          <cell r="AK14">
            <v>32</v>
          </cell>
          <cell r="AL14">
            <v>10</v>
          </cell>
          <cell r="AM14">
            <v>84.838709677419359</v>
          </cell>
          <cell r="AN14">
            <v>1.46875</v>
          </cell>
          <cell r="AO14">
            <v>3.2</v>
          </cell>
          <cell r="AP14">
            <v>7.75</v>
          </cell>
          <cell r="AQ14">
            <v>0</v>
          </cell>
          <cell r="AR14">
            <v>0</v>
          </cell>
          <cell r="AS14">
            <v>0</v>
          </cell>
          <cell r="AU14">
            <v>62.5</v>
          </cell>
          <cell r="AV14">
            <v>8.4838709677419359</v>
          </cell>
          <cell r="AW14">
            <v>24</v>
          </cell>
          <cell r="AX14">
            <v>29</v>
          </cell>
          <cell r="AY14">
            <v>8</v>
          </cell>
          <cell r="AZ14">
            <v>102.01612903225808</v>
          </cell>
          <cell r="BA14">
            <v>-0.17241379310344829</v>
          </cell>
          <cell r="BB14">
            <v>3.625</v>
          </cell>
          <cell r="BC14">
            <v>8.4482758620689662</v>
          </cell>
          <cell r="BD14">
            <v>0</v>
          </cell>
          <cell r="BE14">
            <v>0</v>
          </cell>
          <cell r="BF14">
            <v>0</v>
          </cell>
          <cell r="BH14">
            <v>68.965517241379317</v>
          </cell>
          <cell r="BI14">
            <v>8.4333333333333336</v>
          </cell>
          <cell r="BJ14">
            <v>33</v>
          </cell>
          <cell r="BK14">
            <v>23</v>
          </cell>
          <cell r="BL14">
            <v>9</v>
          </cell>
          <cell r="BM14">
            <v>62.007168458781358</v>
          </cell>
          <cell r="BN14">
            <v>4.6086956521739131</v>
          </cell>
          <cell r="BO14">
            <v>2.5555555555555554</v>
          </cell>
          <cell r="BP14">
            <v>9.2608695652173907</v>
          </cell>
          <cell r="BQ14">
            <v>0</v>
          </cell>
          <cell r="BR14">
            <v>0</v>
          </cell>
          <cell r="BS14">
            <v>0</v>
          </cell>
          <cell r="BU14">
            <v>82.608695652173907</v>
          </cell>
          <cell r="BV14">
            <v>5.6</v>
          </cell>
          <cell r="BW14">
            <v>7</v>
          </cell>
          <cell r="BX14">
            <v>30</v>
          </cell>
          <cell r="BY14">
            <v>10</v>
          </cell>
          <cell r="BZ14">
            <v>77.333333333333329</v>
          </cell>
          <cell r="CA14">
            <v>2.2666666666666666</v>
          </cell>
          <cell r="CB14">
            <v>3</v>
          </cell>
          <cell r="CC14">
            <v>6.666666666666667</v>
          </cell>
          <cell r="CD14">
            <v>0</v>
          </cell>
          <cell r="CE14">
            <v>0</v>
          </cell>
          <cell r="CF14">
            <v>0</v>
          </cell>
          <cell r="CH14">
            <v>80</v>
          </cell>
          <cell r="CI14">
            <v>7.7</v>
          </cell>
          <cell r="CJ14">
            <v>29</v>
          </cell>
          <cell r="CK14">
            <v>31</v>
          </cell>
          <cell r="CL14">
            <v>10</v>
          </cell>
          <cell r="CM14">
            <v>83.870967741935488</v>
          </cell>
          <cell r="CN14">
            <v>1.6129032258064515</v>
          </cell>
          <cell r="CO14">
            <v>3.1</v>
          </cell>
          <cell r="CP14">
            <v>8.2258064516129039</v>
          </cell>
          <cell r="CQ14">
            <v>1</v>
          </cell>
          <cell r="CR14">
            <v>3.225806451612903</v>
          </cell>
          <cell r="CS14">
            <v>3.225806451612903</v>
          </cell>
          <cell r="CU14">
            <v>67.741935483870961</v>
          </cell>
          <cell r="CV14">
            <v>8.4</v>
          </cell>
          <cell r="CW14">
            <v>36</v>
          </cell>
          <cell r="CX14">
            <v>31</v>
          </cell>
          <cell r="CY14">
            <v>10</v>
          </cell>
          <cell r="CZ14">
            <v>76.451612903225808</v>
          </cell>
          <cell r="DA14">
            <v>2.3548387096774195</v>
          </cell>
          <cell r="DB14">
            <v>3.1</v>
          </cell>
          <cell r="DC14">
            <v>8.612903225806452</v>
          </cell>
          <cell r="DD14">
            <v>0</v>
          </cell>
          <cell r="DE14">
            <v>0</v>
          </cell>
          <cell r="DF14">
            <v>0</v>
          </cell>
          <cell r="DH14">
            <v>83.870967741935488</v>
          </cell>
          <cell r="DI14">
            <v>7.6</v>
          </cell>
          <cell r="DJ14">
            <v>18</v>
          </cell>
          <cell r="DK14">
            <v>19</v>
          </cell>
          <cell r="DL14">
            <v>10</v>
          </cell>
          <cell r="DM14">
            <v>70.333333333333343</v>
          </cell>
          <cell r="DN14">
            <v>4.6842105263157894</v>
          </cell>
          <cell r="DO14">
            <v>1.9</v>
          </cell>
          <cell r="DP14">
            <v>7.9473684210526319</v>
          </cell>
          <cell r="DQ14">
            <v>0</v>
          </cell>
          <cell r="DR14">
            <v>0</v>
          </cell>
          <cell r="DS14">
            <v>0</v>
          </cell>
          <cell r="DU14">
            <v>89.473684210526315</v>
          </cell>
          <cell r="DV14">
            <v>7.0333333333333332</v>
          </cell>
          <cell r="DW14">
            <v>20</v>
          </cell>
          <cell r="DX14">
            <v>32</v>
          </cell>
          <cell r="DY14">
            <v>10</v>
          </cell>
          <cell r="DZ14">
            <v>90.322580645161281</v>
          </cell>
          <cell r="EA14">
            <v>0.9375</v>
          </cell>
          <cell r="EB14">
            <v>3.2</v>
          </cell>
          <cell r="EC14">
            <v>10.65625</v>
          </cell>
          <cell r="ED14">
            <v>0</v>
          </cell>
          <cell r="EE14">
            <v>0</v>
          </cell>
          <cell r="EF14">
            <v>0</v>
          </cell>
          <cell r="EH14">
            <v>75</v>
          </cell>
          <cell r="EI14">
            <v>9.0322580645161299</v>
          </cell>
          <cell r="EJ14">
            <v>46</v>
          </cell>
          <cell r="EK14">
            <v>31</v>
          </cell>
          <cell r="EL14">
            <v>10</v>
          </cell>
          <cell r="EM14">
            <v>89.666666666666657</v>
          </cell>
          <cell r="EN14">
            <v>1</v>
          </cell>
          <cell r="EO14">
            <v>3.1</v>
          </cell>
          <cell r="EP14">
            <v>7.225806451612903</v>
          </cell>
          <cell r="EQ14">
            <v>0</v>
          </cell>
          <cell r="ER14">
            <v>0</v>
          </cell>
          <cell r="ES14">
            <v>0</v>
          </cell>
          <cell r="EU14">
            <v>93.548387096774192</v>
          </cell>
          <cell r="EV14">
            <v>8.9666666666666668</v>
          </cell>
          <cell r="EW14">
            <v>26</v>
          </cell>
          <cell r="EX14">
            <v>36</v>
          </cell>
          <cell r="EY14">
            <v>10</v>
          </cell>
          <cell r="EZ14">
            <v>65.483870967741936</v>
          </cell>
          <cell r="FA14">
            <v>2.9722222222222223</v>
          </cell>
          <cell r="FB14">
            <v>3.6</v>
          </cell>
          <cell r="FC14">
            <v>8.0833333333333339</v>
          </cell>
          <cell r="FD14">
            <v>0</v>
          </cell>
          <cell r="FE14">
            <v>0</v>
          </cell>
          <cell r="FF14">
            <v>0</v>
          </cell>
          <cell r="FH14">
            <v>72.222222222222214</v>
          </cell>
          <cell r="FI14">
            <v>6.5483870967741939</v>
          </cell>
          <cell r="FJ14">
            <v>29</v>
          </cell>
          <cell r="FK14">
            <v>353</v>
          </cell>
          <cell r="FL14">
            <v>9.6363636363636367</v>
          </cell>
          <cell r="FM14">
            <v>82.22789115646259</v>
          </cell>
          <cell r="FN14">
            <v>1.7762039660056657</v>
          </cell>
          <cell r="FO14">
            <v>36.632075471698109</v>
          </cell>
          <cell r="FP14">
            <v>8.5155807365439102</v>
          </cell>
          <cell r="FQ14">
            <v>1</v>
          </cell>
          <cell r="FR14">
            <v>0.28328611898016998</v>
          </cell>
          <cell r="FS14">
            <v>0.28328611898016998</v>
          </cell>
          <cell r="FT14">
            <v>0</v>
          </cell>
          <cell r="FU14">
            <v>74.787535410764875</v>
          </cell>
          <cell r="FV14">
            <v>7.9479452054794519</v>
          </cell>
          <cell r="FW14">
            <v>353</v>
          </cell>
        </row>
        <row r="15">
          <cell r="A15">
            <v>11</v>
          </cell>
          <cell r="B15" t="str">
            <v>NEONATOLOGIA</v>
          </cell>
          <cell r="C15">
            <v>98</v>
          </cell>
          <cell r="D15">
            <v>12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>
            <v>59</v>
          </cell>
          <cell r="J15">
            <v>51</v>
          </cell>
          <cell r="K15">
            <v>10</v>
          </cell>
          <cell r="L15">
            <v>10</v>
          </cell>
          <cell r="M15">
            <v>95.483870967741936</v>
          </cell>
          <cell r="N15">
            <v>1.4</v>
          </cell>
          <cell r="O15">
            <v>1</v>
          </cell>
          <cell r="P15">
            <v>18.399999999999999</v>
          </cell>
          <cell r="Q15">
            <v>1</v>
          </cell>
          <cell r="R15">
            <v>10</v>
          </cell>
          <cell r="S15">
            <v>10</v>
          </cell>
          <cell r="U15">
            <v>90</v>
          </cell>
          <cell r="V15">
            <v>9.5483870967741939</v>
          </cell>
          <cell r="X15">
            <v>4</v>
          </cell>
          <cell r="Y15">
            <v>8</v>
          </cell>
          <cell r="Z15">
            <v>97.767857142857139</v>
          </cell>
          <cell r="AA15">
            <v>1.25</v>
          </cell>
          <cell r="AB15">
            <v>0.5</v>
          </cell>
          <cell r="AC15">
            <v>38.25</v>
          </cell>
          <cell r="AD15">
            <v>0</v>
          </cell>
          <cell r="AE15">
            <v>0</v>
          </cell>
          <cell r="AF15">
            <v>0</v>
          </cell>
          <cell r="AH15">
            <v>100</v>
          </cell>
          <cell r="AI15">
            <v>7.8214285714285712</v>
          </cell>
          <cell r="AJ15">
            <v>3</v>
          </cell>
          <cell r="AK15">
            <v>8</v>
          </cell>
          <cell r="AL15">
            <v>8</v>
          </cell>
          <cell r="AM15">
            <v>97.983870967741936</v>
          </cell>
          <cell r="AN15">
            <v>0.625</v>
          </cell>
          <cell r="AO15">
            <v>1</v>
          </cell>
          <cell r="AP15">
            <v>30.25</v>
          </cell>
          <cell r="AQ15">
            <v>1</v>
          </cell>
          <cell r="AR15">
            <v>12.5</v>
          </cell>
          <cell r="AS15">
            <v>12.5</v>
          </cell>
          <cell r="AU15">
            <v>87.5</v>
          </cell>
          <cell r="AV15">
            <v>7.838709677419355</v>
          </cell>
          <cell r="AW15">
            <v>10</v>
          </cell>
          <cell r="AX15">
            <v>16</v>
          </cell>
          <cell r="AY15">
            <v>9</v>
          </cell>
          <cell r="AZ15">
            <v>98.207885304659499</v>
          </cell>
          <cell r="BA15">
            <v>0.3125</v>
          </cell>
          <cell r="BB15">
            <v>1.7777777777777777</v>
          </cell>
          <cell r="BC15">
            <v>18.3125</v>
          </cell>
          <cell r="BD15">
            <v>5</v>
          </cell>
          <cell r="BE15">
            <v>31.25</v>
          </cell>
          <cell r="BF15">
            <v>31.25</v>
          </cell>
          <cell r="BH15">
            <v>81.25</v>
          </cell>
          <cell r="BI15">
            <v>9.1333333333333329</v>
          </cell>
          <cell r="BJ15">
            <v>9</v>
          </cell>
          <cell r="BK15">
            <v>14</v>
          </cell>
          <cell r="BL15">
            <v>10</v>
          </cell>
          <cell r="BM15">
            <v>94.838709677419359</v>
          </cell>
          <cell r="BN15">
            <v>1.1428571428571428</v>
          </cell>
          <cell r="BO15">
            <v>1.4</v>
          </cell>
          <cell r="BP15">
            <v>12.357142857142858</v>
          </cell>
          <cell r="BQ15">
            <v>2</v>
          </cell>
          <cell r="BR15">
            <v>14.285714285714285</v>
          </cell>
          <cell r="BS15">
            <v>14.285714285714285</v>
          </cell>
          <cell r="BU15">
            <v>85.714285714285708</v>
          </cell>
          <cell r="BV15">
            <v>9.5</v>
          </cell>
          <cell r="BW15">
            <v>1</v>
          </cell>
          <cell r="BX15">
            <v>9</v>
          </cell>
          <cell r="BY15">
            <v>10</v>
          </cell>
          <cell r="BZ15">
            <v>96.666666666666671</v>
          </cell>
          <cell r="CA15">
            <v>1.1111111111111112</v>
          </cell>
          <cell r="CB15">
            <v>0.9</v>
          </cell>
          <cell r="CC15">
            <v>18.888888888888889</v>
          </cell>
          <cell r="CD15">
            <v>3</v>
          </cell>
          <cell r="CE15">
            <v>33.333333333333329</v>
          </cell>
          <cell r="CF15">
            <v>25</v>
          </cell>
          <cell r="CG15">
            <v>1</v>
          </cell>
          <cell r="CH15">
            <v>77.777777777777786</v>
          </cell>
          <cell r="CI15">
            <v>9.6999999999999993</v>
          </cell>
          <cell r="CK15">
            <v>8</v>
          </cell>
          <cell r="CL15">
            <v>10</v>
          </cell>
          <cell r="CM15">
            <v>81.290322580645153</v>
          </cell>
          <cell r="CN15">
            <v>7.25</v>
          </cell>
          <cell r="CO15">
            <v>0.8</v>
          </cell>
          <cell r="CP15">
            <v>29.375</v>
          </cell>
          <cell r="CQ15">
            <v>0</v>
          </cell>
          <cell r="CR15">
            <v>0</v>
          </cell>
          <cell r="CS15">
            <v>0</v>
          </cell>
          <cell r="CU15">
            <v>75</v>
          </cell>
          <cell r="CV15">
            <v>8.1</v>
          </cell>
          <cell r="CW15">
            <v>6</v>
          </cell>
          <cell r="CX15">
            <v>7</v>
          </cell>
          <cell r="CY15">
            <v>8</v>
          </cell>
          <cell r="CZ15">
            <v>97.58064516129032</v>
          </cell>
          <cell r="DA15">
            <v>0.8571428571428571</v>
          </cell>
          <cell r="DB15">
            <v>0.875</v>
          </cell>
          <cell r="DC15">
            <v>37.142857142857146</v>
          </cell>
          <cell r="DD15">
            <v>1</v>
          </cell>
          <cell r="DE15">
            <v>14.285714285714285</v>
          </cell>
          <cell r="DF15">
            <v>14.285714285714285</v>
          </cell>
          <cell r="DH15">
            <v>85.714285714285708</v>
          </cell>
          <cell r="DI15">
            <v>7.8</v>
          </cell>
          <cell r="DJ15">
            <v>3</v>
          </cell>
          <cell r="DK15">
            <v>10</v>
          </cell>
          <cell r="DL15">
            <v>8</v>
          </cell>
          <cell r="DM15">
            <v>107.5</v>
          </cell>
          <cell r="DN15">
            <v>-1.8</v>
          </cell>
          <cell r="DO15">
            <v>1.25</v>
          </cell>
          <cell r="DP15">
            <v>19.3</v>
          </cell>
          <cell r="DQ15">
            <v>0</v>
          </cell>
          <cell r="DR15">
            <v>0</v>
          </cell>
          <cell r="DS15">
            <v>0</v>
          </cell>
          <cell r="DU15">
            <v>80</v>
          </cell>
          <cell r="DV15">
            <v>8.6</v>
          </cell>
          <cell r="DX15">
            <v>13</v>
          </cell>
          <cell r="DY15">
            <v>8</v>
          </cell>
          <cell r="DZ15">
            <v>98.387096774193552</v>
          </cell>
          <cell r="EA15">
            <v>0.30769230769230771</v>
          </cell>
          <cell r="EB15">
            <v>1.625</v>
          </cell>
          <cell r="EC15">
            <v>25.53846153846154</v>
          </cell>
          <cell r="ED15">
            <v>1</v>
          </cell>
          <cell r="EE15">
            <v>7.6923076923076925</v>
          </cell>
          <cell r="EF15">
            <v>7.6923076923076925</v>
          </cell>
          <cell r="EH15">
            <v>92.307692307692307</v>
          </cell>
          <cell r="EI15">
            <v>7.870967741935484</v>
          </cell>
          <cell r="EK15">
            <v>3</v>
          </cell>
          <cell r="EL15">
            <v>10</v>
          </cell>
          <cell r="EM15">
            <v>94.666666666666671</v>
          </cell>
          <cell r="EN15">
            <v>5.333333333333333</v>
          </cell>
          <cell r="EO15">
            <v>0.3</v>
          </cell>
          <cell r="EP15">
            <v>23.666666666666668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9.4666666666666668</v>
          </cell>
          <cell r="EW15">
            <v>2</v>
          </cell>
          <cell r="EX15">
            <v>8</v>
          </cell>
          <cell r="EY15">
            <v>10</v>
          </cell>
          <cell r="EZ15">
            <v>95.806451612903217</v>
          </cell>
          <cell r="FA15">
            <v>1.625</v>
          </cell>
          <cell r="FB15">
            <v>0.8</v>
          </cell>
          <cell r="FC15">
            <v>22.25</v>
          </cell>
          <cell r="FD15">
            <v>1</v>
          </cell>
          <cell r="FE15">
            <v>12.5</v>
          </cell>
          <cell r="FF15">
            <v>12.5</v>
          </cell>
          <cell r="FH15">
            <v>87.5</v>
          </cell>
          <cell r="FI15">
            <v>9.5806451612903221</v>
          </cell>
          <cell r="FK15">
            <v>110</v>
          </cell>
          <cell r="FL15">
            <v>9</v>
          </cell>
          <cell r="FM15">
            <v>96.232670283303193</v>
          </cell>
          <cell r="FN15">
            <v>1.1363636363636365</v>
          </cell>
          <cell r="FO15">
            <v>12.222222222222221</v>
          </cell>
          <cell r="FP15">
            <v>22.581818181818182</v>
          </cell>
          <cell r="FQ15">
            <v>15</v>
          </cell>
          <cell r="FR15">
            <v>13.636363636363635</v>
          </cell>
          <cell r="FS15">
            <v>12.727272727272727</v>
          </cell>
          <cell r="FT15">
            <v>1</v>
          </cell>
          <cell r="FU15">
            <v>84.545454545454547</v>
          </cell>
          <cell r="FV15">
            <v>8.7479452054794518</v>
          </cell>
          <cell r="FW15">
            <v>34</v>
          </cell>
        </row>
        <row r="16">
          <cell r="A16">
            <v>12</v>
          </cell>
          <cell r="B16" t="str">
            <v>GASTROENTEROLOGIA</v>
          </cell>
          <cell r="C16">
            <v>2</v>
          </cell>
          <cell r="D16">
            <v>70</v>
          </cell>
          <cell r="E16">
            <v>55</v>
          </cell>
          <cell r="F16">
            <v>38</v>
          </cell>
          <cell r="G16">
            <v>51</v>
          </cell>
          <cell r="H16">
            <v>10</v>
          </cell>
          <cell r="I16">
            <v>103</v>
          </cell>
          <cell r="J16">
            <v>123</v>
          </cell>
          <cell r="K16">
            <v>20</v>
          </cell>
          <cell r="L16">
            <v>10</v>
          </cell>
          <cell r="M16">
            <v>91.935483870967744</v>
          </cell>
          <cell r="N16">
            <v>1.25</v>
          </cell>
          <cell r="O16">
            <v>2</v>
          </cell>
          <cell r="P16">
            <v>16.649999999999999</v>
          </cell>
          <cell r="Q16">
            <v>0</v>
          </cell>
          <cell r="R16">
            <v>0</v>
          </cell>
          <cell r="S16">
            <v>0</v>
          </cell>
          <cell r="U16">
            <v>65</v>
          </cell>
          <cell r="V16">
            <v>9.193548387096774</v>
          </cell>
          <cell r="W16">
            <v>102</v>
          </cell>
          <cell r="X16">
            <v>13</v>
          </cell>
          <cell r="Y16">
            <v>10</v>
          </cell>
          <cell r="Z16">
            <v>99.285714285714292</v>
          </cell>
          <cell r="AA16">
            <v>0.15384615384615385</v>
          </cell>
          <cell r="AB16">
            <v>1.3</v>
          </cell>
          <cell r="AC16">
            <v>9.9230769230769234</v>
          </cell>
          <cell r="AD16">
            <v>0</v>
          </cell>
          <cell r="AE16">
            <v>0</v>
          </cell>
          <cell r="AF16">
            <v>0</v>
          </cell>
          <cell r="AH16">
            <v>100</v>
          </cell>
          <cell r="AI16">
            <v>9.9285714285714288</v>
          </cell>
          <cell r="AJ16">
            <v>90</v>
          </cell>
          <cell r="AK16">
            <v>24</v>
          </cell>
          <cell r="AL16">
            <v>10</v>
          </cell>
          <cell r="AM16">
            <v>92.58064516129032</v>
          </cell>
          <cell r="AN16">
            <v>0.95833333333333337</v>
          </cell>
          <cell r="AO16">
            <v>2.4</v>
          </cell>
          <cell r="AP16">
            <v>15.875</v>
          </cell>
          <cell r="AQ16">
            <v>3</v>
          </cell>
          <cell r="AR16">
            <v>12.5</v>
          </cell>
          <cell r="AS16">
            <v>12.5</v>
          </cell>
          <cell r="AU16">
            <v>95.833333333333343</v>
          </cell>
          <cell r="AV16">
            <v>9.258064516129032</v>
          </cell>
          <cell r="AW16">
            <v>94</v>
          </cell>
          <cell r="AX16">
            <v>24</v>
          </cell>
          <cell r="AY16">
            <v>10</v>
          </cell>
          <cell r="AZ16">
            <v>86.774193548387103</v>
          </cell>
          <cell r="BA16">
            <v>1.7083333333333333</v>
          </cell>
          <cell r="BB16">
            <v>2.4</v>
          </cell>
          <cell r="BC16">
            <v>15</v>
          </cell>
          <cell r="BD16">
            <v>2</v>
          </cell>
          <cell r="BE16">
            <v>8.3333333333333321</v>
          </cell>
          <cell r="BF16">
            <v>8.3333333333333321</v>
          </cell>
          <cell r="BH16">
            <v>75</v>
          </cell>
          <cell r="BI16">
            <v>8.9666666666666668</v>
          </cell>
          <cell r="BJ16">
            <v>138</v>
          </cell>
          <cell r="BK16">
            <v>19</v>
          </cell>
          <cell r="BL16">
            <v>10</v>
          </cell>
          <cell r="BM16">
            <v>92.903225806451616</v>
          </cell>
          <cell r="BN16">
            <v>1.1578947368421053</v>
          </cell>
          <cell r="BO16">
            <v>1.9</v>
          </cell>
          <cell r="BP16">
            <v>15.578947368421053</v>
          </cell>
          <cell r="BQ16">
            <v>0</v>
          </cell>
          <cell r="BR16">
            <v>0</v>
          </cell>
          <cell r="BS16">
            <v>0</v>
          </cell>
          <cell r="BU16">
            <v>84.210526315789465</v>
          </cell>
          <cell r="BV16">
            <v>9.3000000000000007</v>
          </cell>
          <cell r="BW16">
            <v>58</v>
          </cell>
          <cell r="BX16">
            <v>18</v>
          </cell>
          <cell r="BY16">
            <v>10</v>
          </cell>
          <cell r="BZ16">
            <v>88</v>
          </cell>
          <cell r="CA16">
            <v>2</v>
          </cell>
          <cell r="CB16">
            <v>1.8</v>
          </cell>
          <cell r="CC16">
            <v>11.333333333333334</v>
          </cell>
          <cell r="CD16">
            <v>0</v>
          </cell>
          <cell r="CE16">
            <v>0</v>
          </cell>
          <cell r="CF16">
            <v>0</v>
          </cell>
          <cell r="CH16">
            <v>88.888888888888886</v>
          </cell>
          <cell r="CI16">
            <v>8.8000000000000007</v>
          </cell>
          <cell r="CJ16">
            <v>188</v>
          </cell>
          <cell r="CK16">
            <v>13</v>
          </cell>
          <cell r="CL16">
            <v>10</v>
          </cell>
          <cell r="CM16">
            <v>94.838709677419359</v>
          </cell>
          <cell r="CN16">
            <v>1.2307692307692308</v>
          </cell>
          <cell r="CO16">
            <v>1.3</v>
          </cell>
          <cell r="CP16">
            <v>29.53846153846154</v>
          </cell>
          <cell r="CQ16">
            <v>1</v>
          </cell>
          <cell r="CR16">
            <v>7.6923076923076925</v>
          </cell>
          <cell r="CS16">
            <v>7.6923076923076925</v>
          </cell>
          <cell r="CU16">
            <v>100</v>
          </cell>
          <cell r="CV16">
            <v>9.5</v>
          </cell>
          <cell r="CW16">
            <v>208</v>
          </cell>
          <cell r="CX16">
            <v>18</v>
          </cell>
          <cell r="CY16">
            <v>10</v>
          </cell>
          <cell r="CZ16">
            <v>77.096774193548384</v>
          </cell>
          <cell r="DA16">
            <v>3.9444444444444446</v>
          </cell>
          <cell r="DB16">
            <v>1.8</v>
          </cell>
          <cell r="DC16">
            <v>16.888888888888889</v>
          </cell>
          <cell r="DD16">
            <v>1</v>
          </cell>
          <cell r="DE16">
            <v>5.5555555555555554</v>
          </cell>
          <cell r="DF16">
            <v>5.5555555555555554</v>
          </cell>
          <cell r="DG16">
            <v>1</v>
          </cell>
          <cell r="DH16">
            <v>83.333333333333343</v>
          </cell>
          <cell r="DI16">
            <v>7.7</v>
          </cell>
          <cell r="DJ16">
            <v>307</v>
          </cell>
          <cell r="DK16">
            <v>14</v>
          </cell>
          <cell r="DL16">
            <v>10</v>
          </cell>
          <cell r="DM16">
            <v>95.333333333333343</v>
          </cell>
          <cell r="DN16">
            <v>1</v>
          </cell>
          <cell r="DO16">
            <v>1.4</v>
          </cell>
          <cell r="DP16">
            <v>18.357142857142858</v>
          </cell>
          <cell r="DQ16">
            <v>1</v>
          </cell>
          <cell r="DR16">
            <v>7.1428571428571423</v>
          </cell>
          <cell r="DS16">
            <v>7.1428571428571423</v>
          </cell>
          <cell r="DU16">
            <v>85.714285714285708</v>
          </cell>
          <cell r="DV16">
            <v>9.5333333333333332</v>
          </cell>
          <cell r="DW16">
            <v>352</v>
          </cell>
          <cell r="DX16">
            <v>19</v>
          </cell>
          <cell r="DY16">
            <v>10</v>
          </cell>
          <cell r="DZ16">
            <v>96.451612903225808</v>
          </cell>
          <cell r="EA16">
            <v>0.57894736842105265</v>
          </cell>
          <cell r="EB16">
            <v>1.9</v>
          </cell>
          <cell r="EC16">
            <v>18</v>
          </cell>
          <cell r="ED16">
            <v>0</v>
          </cell>
          <cell r="EE16">
            <v>0</v>
          </cell>
          <cell r="EF16">
            <v>0</v>
          </cell>
          <cell r="EH16">
            <v>78.94736842105263</v>
          </cell>
          <cell r="EI16">
            <v>9.6451612903225801</v>
          </cell>
          <cell r="EJ16">
            <v>254</v>
          </cell>
          <cell r="EK16">
            <v>27</v>
          </cell>
          <cell r="EL16">
            <v>10</v>
          </cell>
          <cell r="EM16">
            <v>93</v>
          </cell>
          <cell r="EN16">
            <v>0.77777777777777779</v>
          </cell>
          <cell r="EO16">
            <v>2.7</v>
          </cell>
          <cell r="EP16">
            <v>13.074074074074074</v>
          </cell>
          <cell r="EQ16">
            <v>1</v>
          </cell>
          <cell r="ER16">
            <v>3.7037037037037033</v>
          </cell>
          <cell r="ES16">
            <v>3.7037037037037033</v>
          </cell>
          <cell r="EU16">
            <v>77.777777777777786</v>
          </cell>
          <cell r="EV16">
            <v>9.3000000000000007</v>
          </cell>
          <cell r="EW16">
            <v>69</v>
          </cell>
          <cell r="EX16">
            <v>17</v>
          </cell>
          <cell r="EY16">
            <v>10</v>
          </cell>
          <cell r="EZ16">
            <v>96.451612903225808</v>
          </cell>
          <cell r="FA16">
            <v>0.6470588235294118</v>
          </cell>
          <cell r="FB16">
            <v>1.7</v>
          </cell>
          <cell r="FC16">
            <v>13.529411764705882</v>
          </cell>
          <cell r="FD16">
            <v>0</v>
          </cell>
          <cell r="FE16">
            <v>0</v>
          </cell>
          <cell r="FF16">
            <v>0</v>
          </cell>
          <cell r="FH16">
            <v>82.35294117647058</v>
          </cell>
          <cell r="FI16">
            <v>9.6451612903225801</v>
          </cell>
          <cell r="FJ16">
            <v>115</v>
          </cell>
          <cell r="FK16">
            <v>226</v>
          </cell>
          <cell r="FL16">
            <v>10</v>
          </cell>
          <cell r="FM16">
            <v>92.246575342465746</v>
          </cell>
          <cell r="FN16">
            <v>1.252212389380531</v>
          </cell>
          <cell r="FO16">
            <v>22.6</v>
          </cell>
          <cell r="FP16">
            <v>15.809734513274336</v>
          </cell>
          <cell r="FQ16">
            <v>9</v>
          </cell>
          <cell r="FR16">
            <v>3.9823008849557522</v>
          </cell>
          <cell r="FS16">
            <v>3.9823008849557522</v>
          </cell>
          <cell r="FT16">
            <v>1</v>
          </cell>
          <cell r="FU16">
            <v>83.628318584070797</v>
          </cell>
          <cell r="FV16">
            <v>9.2246575342465746</v>
          </cell>
          <cell r="FW16">
            <v>1975</v>
          </cell>
        </row>
        <row r="17">
          <cell r="A17">
            <v>13</v>
          </cell>
          <cell r="B17" t="str">
            <v>HEMATOLOGIA</v>
          </cell>
          <cell r="C17" t="str">
            <v xml:space="preserve"> </v>
          </cell>
          <cell r="D17" t="str">
            <v xml:space="preserve"> </v>
          </cell>
          <cell r="E17">
            <v>2</v>
          </cell>
          <cell r="F17">
            <v>6</v>
          </cell>
          <cell r="G17">
            <v>7</v>
          </cell>
          <cell r="H17" t="str">
            <v xml:space="preserve"> </v>
          </cell>
          <cell r="I17">
            <v>9</v>
          </cell>
          <cell r="J17">
            <v>6</v>
          </cell>
          <cell r="K17">
            <v>3</v>
          </cell>
          <cell r="L17">
            <v>6</v>
          </cell>
          <cell r="M17">
            <v>72.58064516129032</v>
          </cell>
          <cell r="N17">
            <v>17</v>
          </cell>
          <cell r="O17">
            <v>0.5</v>
          </cell>
          <cell r="P17">
            <v>26</v>
          </cell>
          <cell r="Q17">
            <v>0</v>
          </cell>
          <cell r="R17">
            <v>0</v>
          </cell>
          <cell r="S17">
            <v>0</v>
          </cell>
          <cell r="U17">
            <v>100</v>
          </cell>
          <cell r="V17">
            <v>4.354838709677419</v>
          </cell>
          <cell r="W17">
            <v>81</v>
          </cell>
          <cell r="X17">
            <v>4</v>
          </cell>
          <cell r="Y17">
            <v>4</v>
          </cell>
          <cell r="Z17">
            <v>104.46428571428572</v>
          </cell>
          <cell r="AA17">
            <v>-1.25</v>
          </cell>
          <cell r="AB17">
            <v>1</v>
          </cell>
          <cell r="AC17">
            <v>61.5</v>
          </cell>
          <cell r="AD17">
            <v>0</v>
          </cell>
          <cell r="AE17">
            <v>0</v>
          </cell>
          <cell r="AF17">
            <v>0</v>
          </cell>
          <cell r="AH17">
            <v>100</v>
          </cell>
          <cell r="AI17">
            <v>4.1785714285714288</v>
          </cell>
          <cell r="AJ17">
            <v>39</v>
          </cell>
          <cell r="AK17">
            <v>5</v>
          </cell>
          <cell r="AL17">
            <v>4</v>
          </cell>
          <cell r="AM17">
            <v>91.935483870967744</v>
          </cell>
          <cell r="AN17">
            <v>2</v>
          </cell>
          <cell r="AO17">
            <v>1.25</v>
          </cell>
          <cell r="AP17">
            <v>17.2</v>
          </cell>
          <cell r="AQ17">
            <v>0</v>
          </cell>
          <cell r="AR17">
            <v>0</v>
          </cell>
          <cell r="AS17">
            <v>0</v>
          </cell>
          <cell r="AU17">
            <v>100</v>
          </cell>
          <cell r="AV17">
            <v>3.6774193548387095</v>
          </cell>
          <cell r="AW17">
            <v>93</v>
          </cell>
          <cell r="AX17">
            <v>2</v>
          </cell>
          <cell r="AY17">
            <v>1</v>
          </cell>
          <cell r="AZ17">
            <v>109.6774193548387</v>
          </cell>
          <cell r="BA17">
            <v>-1.5</v>
          </cell>
          <cell r="BB17">
            <v>2</v>
          </cell>
          <cell r="BC17">
            <v>76.5</v>
          </cell>
          <cell r="BD17">
            <v>0</v>
          </cell>
          <cell r="BE17">
            <v>0</v>
          </cell>
          <cell r="BF17">
            <v>0</v>
          </cell>
          <cell r="BH17">
            <v>100</v>
          </cell>
          <cell r="BI17">
            <v>1.1333333333333333</v>
          </cell>
          <cell r="BJ17">
            <v>130</v>
          </cell>
          <cell r="BK17">
            <v>1</v>
          </cell>
          <cell r="BL17">
            <v>0</v>
          </cell>
          <cell r="BN17">
            <v>0</v>
          </cell>
          <cell r="BP17">
            <v>39</v>
          </cell>
          <cell r="BQ17">
            <v>0</v>
          </cell>
          <cell r="BR17">
            <v>0</v>
          </cell>
          <cell r="BS17">
            <v>0</v>
          </cell>
          <cell r="BU17">
            <v>100</v>
          </cell>
          <cell r="BV17">
            <v>0</v>
          </cell>
          <cell r="BW17">
            <v>74</v>
          </cell>
          <cell r="CI17">
            <v>0</v>
          </cell>
          <cell r="CJ17">
            <v>125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V17">
            <v>0</v>
          </cell>
          <cell r="CW17">
            <v>156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I17">
            <v>0</v>
          </cell>
          <cell r="DJ17">
            <v>171</v>
          </cell>
          <cell r="DK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R17">
            <v>0</v>
          </cell>
          <cell r="DS17">
            <v>0</v>
          </cell>
          <cell r="DV17">
            <v>0</v>
          </cell>
          <cell r="DW17">
            <v>162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H17">
            <v>0</v>
          </cell>
          <cell r="EI17">
            <v>0</v>
          </cell>
          <cell r="EJ17">
            <v>158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U17">
            <v>0</v>
          </cell>
          <cell r="EV17">
            <v>0</v>
          </cell>
          <cell r="EW17">
            <v>179</v>
          </cell>
          <cell r="FI17">
            <v>0</v>
          </cell>
          <cell r="FJ17">
            <v>197</v>
          </cell>
          <cell r="FK17">
            <v>15</v>
          </cell>
          <cell r="FL17">
            <v>1.5</v>
          </cell>
          <cell r="FM17">
            <v>88.495575221238937</v>
          </cell>
          <cell r="FN17">
            <v>3.4666666666666668</v>
          </cell>
          <cell r="FO17">
            <v>10</v>
          </cell>
          <cell r="FP17">
            <v>40.133333333333333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100</v>
          </cell>
          <cell r="FV17">
            <v>1.095890410958904</v>
          </cell>
          <cell r="FW17">
            <v>1565</v>
          </cell>
        </row>
        <row r="18">
          <cell r="A18">
            <v>14</v>
          </cell>
          <cell r="B18" t="str">
            <v>TOTAL</v>
          </cell>
          <cell r="C18">
            <v>198</v>
          </cell>
          <cell r="D18">
            <v>1337</v>
          </cell>
          <cell r="E18">
            <v>1703</v>
          </cell>
          <cell r="F18">
            <v>756</v>
          </cell>
          <cell r="G18">
            <v>510</v>
          </cell>
          <cell r="H18">
            <v>185</v>
          </cell>
          <cell r="I18">
            <v>2537</v>
          </cell>
          <cell r="J18">
            <v>2152</v>
          </cell>
          <cell r="K18">
            <v>452</v>
          </cell>
          <cell r="L18">
            <v>208</v>
          </cell>
          <cell r="M18">
            <v>86.5</v>
          </cell>
          <cell r="N18">
            <v>1.9</v>
          </cell>
          <cell r="O18">
            <v>2.2000000000000002</v>
          </cell>
          <cell r="P18">
            <v>14.4</v>
          </cell>
          <cell r="Q18">
            <v>14</v>
          </cell>
          <cell r="R18">
            <v>3.1</v>
          </cell>
          <cell r="S18">
            <v>3.1</v>
          </cell>
          <cell r="T18">
            <v>0</v>
          </cell>
          <cell r="U18">
            <v>73.2</v>
          </cell>
          <cell r="V18">
            <v>179.8</v>
          </cell>
          <cell r="W18">
            <v>954</v>
          </cell>
          <cell r="X18">
            <v>379</v>
          </cell>
          <cell r="Y18">
            <v>203</v>
          </cell>
          <cell r="Z18">
            <v>92.1</v>
          </cell>
          <cell r="AA18">
            <v>1.2</v>
          </cell>
          <cell r="AB18">
            <v>1.9</v>
          </cell>
          <cell r="AC18">
            <v>15.3</v>
          </cell>
          <cell r="AD18">
            <v>2</v>
          </cell>
          <cell r="AE18">
            <v>0.5</v>
          </cell>
          <cell r="AF18">
            <v>0.5</v>
          </cell>
          <cell r="AG18">
            <v>0</v>
          </cell>
          <cell r="AH18">
            <v>81.3</v>
          </cell>
          <cell r="AI18">
            <v>187</v>
          </cell>
          <cell r="AJ18">
            <v>692</v>
          </cell>
          <cell r="AK18">
            <v>410</v>
          </cell>
          <cell r="AL18">
            <v>194</v>
          </cell>
          <cell r="AM18">
            <v>93.4</v>
          </cell>
          <cell r="AN18">
            <v>1</v>
          </cell>
          <cell r="AO18">
            <v>2.1</v>
          </cell>
          <cell r="AP18">
            <v>18.899999999999999</v>
          </cell>
          <cell r="AQ18">
            <v>10</v>
          </cell>
          <cell r="AR18">
            <v>2.4</v>
          </cell>
          <cell r="AS18">
            <v>2.4</v>
          </cell>
          <cell r="AT18">
            <v>0</v>
          </cell>
          <cell r="AU18">
            <v>80.5</v>
          </cell>
          <cell r="AV18">
            <v>181.3</v>
          </cell>
          <cell r="AW18">
            <v>844</v>
          </cell>
          <cell r="AX18">
            <v>408</v>
          </cell>
          <cell r="AY18">
            <v>203</v>
          </cell>
          <cell r="AZ18">
            <v>87.3</v>
          </cell>
          <cell r="BA18">
            <v>2</v>
          </cell>
          <cell r="BB18">
            <v>2</v>
          </cell>
          <cell r="BC18">
            <v>15.1</v>
          </cell>
          <cell r="BD18">
            <v>15</v>
          </cell>
          <cell r="BE18">
            <v>3.7</v>
          </cell>
          <cell r="BF18">
            <v>3.7</v>
          </cell>
          <cell r="BG18">
            <v>0</v>
          </cell>
          <cell r="BH18">
            <v>77.7</v>
          </cell>
          <cell r="BI18">
            <v>183</v>
          </cell>
          <cell r="BJ18">
            <v>907</v>
          </cell>
          <cell r="BK18">
            <v>419</v>
          </cell>
          <cell r="BL18">
            <v>204</v>
          </cell>
          <cell r="BM18">
            <v>84.6</v>
          </cell>
          <cell r="BN18">
            <v>2.2999999999999998</v>
          </cell>
          <cell r="BO18">
            <v>2.1</v>
          </cell>
          <cell r="BP18">
            <v>11.7</v>
          </cell>
          <cell r="BQ18">
            <v>3</v>
          </cell>
          <cell r="BR18">
            <v>0.7</v>
          </cell>
          <cell r="BS18">
            <v>0.7</v>
          </cell>
          <cell r="BT18">
            <v>0</v>
          </cell>
          <cell r="BU18">
            <v>83.1</v>
          </cell>
          <cell r="BV18">
            <v>173</v>
          </cell>
          <cell r="BW18">
            <v>634</v>
          </cell>
          <cell r="BX18">
            <v>391</v>
          </cell>
          <cell r="BY18">
            <v>201</v>
          </cell>
          <cell r="BZ18">
            <v>88.6</v>
          </cell>
          <cell r="CA18">
            <v>1.8</v>
          </cell>
          <cell r="CB18">
            <v>1.9</v>
          </cell>
          <cell r="CC18">
            <v>11.7</v>
          </cell>
          <cell r="CD18">
            <v>7</v>
          </cell>
          <cell r="CE18">
            <v>1.8</v>
          </cell>
          <cell r="CF18">
            <v>1.3</v>
          </cell>
          <cell r="CG18">
            <v>1</v>
          </cell>
          <cell r="CH18">
            <v>83.1</v>
          </cell>
          <cell r="CI18">
            <v>178.1</v>
          </cell>
          <cell r="CJ18">
            <v>747</v>
          </cell>
          <cell r="CK18">
            <v>360</v>
          </cell>
          <cell r="CL18">
            <v>204</v>
          </cell>
          <cell r="CM18">
            <v>88.1</v>
          </cell>
          <cell r="CN18">
            <v>2.1</v>
          </cell>
          <cell r="CO18">
            <v>1.8</v>
          </cell>
          <cell r="CP18">
            <v>16.399999999999999</v>
          </cell>
          <cell r="CQ18">
            <v>7</v>
          </cell>
          <cell r="CR18">
            <v>1.9</v>
          </cell>
          <cell r="CS18">
            <v>1.9</v>
          </cell>
          <cell r="CT18">
            <v>0</v>
          </cell>
          <cell r="CU18">
            <v>82.8</v>
          </cell>
          <cell r="CV18">
            <v>179.7</v>
          </cell>
          <cell r="CW18">
            <v>914</v>
          </cell>
          <cell r="CX18">
            <v>363</v>
          </cell>
          <cell r="CY18">
            <v>203</v>
          </cell>
          <cell r="CZ18">
            <v>85.5</v>
          </cell>
          <cell r="DA18">
            <v>2.5</v>
          </cell>
          <cell r="DB18">
            <v>1.8</v>
          </cell>
          <cell r="DC18">
            <v>14.6</v>
          </cell>
          <cell r="DD18">
            <v>8</v>
          </cell>
          <cell r="DE18">
            <v>2.2000000000000002</v>
          </cell>
          <cell r="DF18">
            <v>2.2000000000000002</v>
          </cell>
          <cell r="DG18">
            <v>1</v>
          </cell>
          <cell r="DH18">
            <v>87.1</v>
          </cell>
          <cell r="DI18">
            <v>173.5</v>
          </cell>
          <cell r="DJ18">
            <v>1002</v>
          </cell>
          <cell r="DK18">
            <v>323</v>
          </cell>
          <cell r="DL18">
            <v>203</v>
          </cell>
          <cell r="DM18">
            <v>87</v>
          </cell>
          <cell r="DN18">
            <v>2.5</v>
          </cell>
          <cell r="DO18">
            <v>1.6</v>
          </cell>
          <cell r="DP18">
            <v>16.600000000000001</v>
          </cell>
          <cell r="DQ18">
            <v>6</v>
          </cell>
          <cell r="DR18">
            <v>1.9</v>
          </cell>
          <cell r="DS18">
            <v>1.9</v>
          </cell>
          <cell r="DT18">
            <v>0</v>
          </cell>
          <cell r="DU18">
            <v>84.8</v>
          </cell>
          <cell r="DV18">
            <v>176.5</v>
          </cell>
          <cell r="DW18">
            <v>1089</v>
          </cell>
          <cell r="DX18">
            <v>398</v>
          </cell>
          <cell r="DY18">
            <v>203</v>
          </cell>
          <cell r="DZ18">
            <v>88.1</v>
          </cell>
          <cell r="EA18">
            <v>1.9</v>
          </cell>
          <cell r="EB18">
            <v>2</v>
          </cell>
          <cell r="EC18">
            <v>17.8</v>
          </cell>
          <cell r="ED18">
            <v>7</v>
          </cell>
          <cell r="EE18">
            <v>1.8</v>
          </cell>
          <cell r="EF18">
            <v>1.8</v>
          </cell>
          <cell r="EG18">
            <v>0</v>
          </cell>
          <cell r="EH18">
            <v>81.900000000000006</v>
          </cell>
          <cell r="EI18">
            <v>179</v>
          </cell>
          <cell r="EJ18">
            <v>1086</v>
          </cell>
          <cell r="EK18">
            <v>376</v>
          </cell>
          <cell r="EL18">
            <v>206</v>
          </cell>
          <cell r="EM18">
            <v>89.6</v>
          </cell>
          <cell r="EN18">
            <v>1.7</v>
          </cell>
          <cell r="EO18">
            <v>1.8</v>
          </cell>
          <cell r="EP18">
            <v>15.3</v>
          </cell>
          <cell r="EQ18">
            <v>5</v>
          </cell>
          <cell r="ER18">
            <v>1.3</v>
          </cell>
          <cell r="ES18">
            <v>1.1000000000000001</v>
          </cell>
          <cell r="ET18">
            <v>0</v>
          </cell>
          <cell r="EU18">
            <v>82.4</v>
          </cell>
          <cell r="EV18">
            <v>185</v>
          </cell>
          <cell r="EW18">
            <v>816</v>
          </cell>
          <cell r="EX18">
            <v>410</v>
          </cell>
          <cell r="EY18">
            <v>208</v>
          </cell>
          <cell r="EZ18">
            <v>85</v>
          </cell>
          <cell r="FA18">
            <v>2.4</v>
          </cell>
          <cell r="FB18">
            <v>2</v>
          </cell>
          <cell r="FC18">
            <v>12.1</v>
          </cell>
          <cell r="FD18">
            <v>6</v>
          </cell>
          <cell r="FE18">
            <v>1.5</v>
          </cell>
          <cell r="FF18">
            <v>1.5</v>
          </cell>
          <cell r="FG18">
            <v>0</v>
          </cell>
          <cell r="FH18">
            <v>81.7</v>
          </cell>
          <cell r="FI18">
            <v>177</v>
          </cell>
          <cell r="FJ18">
            <v>942</v>
          </cell>
          <cell r="FK18">
            <v>4689</v>
          </cell>
          <cell r="FL18">
            <v>203</v>
          </cell>
          <cell r="FM18">
            <v>88.2</v>
          </cell>
          <cell r="FN18">
            <v>1.9</v>
          </cell>
          <cell r="FO18">
            <v>23.1</v>
          </cell>
          <cell r="FP18">
            <v>14.9</v>
          </cell>
          <cell r="FQ18">
            <v>90</v>
          </cell>
          <cell r="FR18">
            <v>1.9</v>
          </cell>
          <cell r="FS18">
            <v>1.9</v>
          </cell>
          <cell r="FT18">
            <v>2</v>
          </cell>
          <cell r="FU18">
            <v>81.7</v>
          </cell>
          <cell r="FV18">
            <v>179</v>
          </cell>
          <cell r="FW18">
            <v>10627</v>
          </cell>
        </row>
      </sheetData>
      <sheetData sheetId="13">
        <row r="5">
          <cell r="A5">
            <v>1</v>
          </cell>
          <cell r="B5" t="str">
            <v>CIRUGIA GENERAL</v>
          </cell>
          <cell r="C5">
            <v>32</v>
          </cell>
          <cell r="D5">
            <v>87</v>
          </cell>
          <cell r="E5">
            <v>198</v>
          </cell>
          <cell r="F5">
            <v>284</v>
          </cell>
          <cell r="G5">
            <v>247</v>
          </cell>
          <cell r="H5">
            <v>52</v>
          </cell>
          <cell r="I5">
            <v>509</v>
          </cell>
          <cell r="J5">
            <v>391</v>
          </cell>
          <cell r="K5">
            <v>91</v>
          </cell>
          <cell r="L5">
            <v>19</v>
          </cell>
          <cell r="M5">
            <v>127.16468590831917</v>
          </cell>
          <cell r="N5">
            <v>-1.7582417582417582</v>
          </cell>
          <cell r="O5">
            <v>4.7894736842105265</v>
          </cell>
          <cell r="P5">
            <v>9.8131868131868139</v>
          </cell>
          <cell r="Q5">
            <v>2</v>
          </cell>
          <cell r="R5">
            <v>2.197802197802198</v>
          </cell>
          <cell r="S5">
            <v>2.197802197802198</v>
          </cell>
          <cell r="U5">
            <v>76.923076923076934</v>
          </cell>
          <cell r="V5">
            <v>24.161290322580644</v>
          </cell>
          <cell r="X5">
            <v>63</v>
          </cell>
          <cell r="Y5">
            <v>19</v>
          </cell>
          <cell r="Z5">
            <v>134.02255639097746</v>
          </cell>
          <cell r="AA5">
            <v>-2.873015873015873</v>
          </cell>
          <cell r="AB5">
            <v>3.3157894736842106</v>
          </cell>
          <cell r="AC5">
            <v>10.80952380952381</v>
          </cell>
          <cell r="AD5">
            <v>0</v>
          </cell>
          <cell r="AE5">
            <v>0</v>
          </cell>
          <cell r="AF5">
            <v>0</v>
          </cell>
          <cell r="AH5">
            <v>68.253968253968253</v>
          </cell>
          <cell r="AI5">
            <v>25.464285714285715</v>
          </cell>
          <cell r="AK5">
            <v>79</v>
          </cell>
          <cell r="AL5">
            <v>19</v>
          </cell>
          <cell r="AM5">
            <v>107.64006791171477</v>
          </cell>
          <cell r="AN5">
            <v>-0.569620253164557</v>
          </cell>
          <cell r="AO5">
            <v>4.1578947368421053</v>
          </cell>
          <cell r="AP5">
            <v>9.3291139240506329</v>
          </cell>
          <cell r="AQ5">
            <v>1</v>
          </cell>
          <cell r="AR5">
            <v>1.2658227848101267</v>
          </cell>
          <cell r="AS5">
            <v>1.2658227848101267</v>
          </cell>
          <cell r="AU5">
            <v>81.012658227848107</v>
          </cell>
          <cell r="AV5">
            <v>20.451612903225808</v>
          </cell>
          <cell r="AX5">
            <v>69</v>
          </cell>
          <cell r="AY5">
            <v>19</v>
          </cell>
          <cell r="AZ5">
            <v>116.46859083191852</v>
          </cell>
          <cell r="BA5">
            <v>-1.4057971014492754</v>
          </cell>
          <cell r="BB5">
            <v>3.6315789473684212</v>
          </cell>
          <cell r="BC5">
            <v>10.797101449275363</v>
          </cell>
          <cell r="BD5">
            <v>0</v>
          </cell>
          <cell r="BE5">
            <v>0</v>
          </cell>
          <cell r="BF5">
            <v>0</v>
          </cell>
          <cell r="BH5">
            <v>78.260869565217391</v>
          </cell>
          <cell r="BI5">
            <v>22.866666666666667</v>
          </cell>
          <cell r="BK5">
            <v>70</v>
          </cell>
          <cell r="BL5">
            <v>19</v>
          </cell>
          <cell r="BM5">
            <v>104.75382003395586</v>
          </cell>
          <cell r="BN5">
            <v>-0.4</v>
          </cell>
          <cell r="BO5">
            <v>3.6842105263157894</v>
          </cell>
          <cell r="BP5">
            <v>11.785714285714286</v>
          </cell>
          <cell r="BQ5">
            <v>0</v>
          </cell>
          <cell r="BR5">
            <v>0</v>
          </cell>
          <cell r="BS5">
            <v>0</v>
          </cell>
          <cell r="BU5">
            <v>70</v>
          </cell>
          <cell r="BV5">
            <v>19.899999999999999</v>
          </cell>
          <cell r="BX5">
            <v>62</v>
          </cell>
          <cell r="BY5">
            <v>19</v>
          </cell>
          <cell r="BZ5">
            <v>81.929824561403507</v>
          </cell>
          <cell r="CA5">
            <v>1.6612903225806452</v>
          </cell>
          <cell r="CB5">
            <v>3.263157894736842</v>
          </cell>
          <cell r="CC5">
            <v>9.5</v>
          </cell>
          <cell r="CD5">
            <v>0</v>
          </cell>
          <cell r="CE5">
            <v>0</v>
          </cell>
          <cell r="CF5">
            <v>0</v>
          </cell>
          <cell r="CH5">
            <v>74.193548387096769</v>
          </cell>
          <cell r="CI5">
            <v>15.566666666666666</v>
          </cell>
          <cell r="CK5">
            <v>82</v>
          </cell>
          <cell r="CL5">
            <v>19</v>
          </cell>
          <cell r="CM5">
            <v>107.80984719864178</v>
          </cell>
          <cell r="CN5">
            <v>-0.56097560975609762</v>
          </cell>
          <cell r="CO5">
            <v>4.3157894736842106</v>
          </cell>
          <cell r="CP5">
            <v>8.2317073170731714</v>
          </cell>
          <cell r="CQ5">
            <v>0</v>
          </cell>
          <cell r="CR5">
            <v>0</v>
          </cell>
          <cell r="CS5">
            <v>0</v>
          </cell>
          <cell r="CU5">
            <v>74.390243902439025</v>
          </cell>
          <cell r="CV5">
            <v>20.483870967741936</v>
          </cell>
          <cell r="CX5">
            <v>75</v>
          </cell>
          <cell r="CY5">
            <v>19</v>
          </cell>
          <cell r="CZ5">
            <v>101.18845500848896</v>
          </cell>
          <cell r="DA5">
            <v>-9.3333333333333338E-2</v>
          </cell>
          <cell r="DB5">
            <v>3.9473684210526314</v>
          </cell>
          <cell r="DC5">
            <v>9.0133333333333336</v>
          </cell>
          <cell r="DD5">
            <v>0</v>
          </cell>
          <cell r="DE5">
            <v>0</v>
          </cell>
          <cell r="DF5">
            <v>0</v>
          </cell>
          <cell r="DH5">
            <v>77.333333333333329</v>
          </cell>
          <cell r="DI5">
            <v>19.225806451612904</v>
          </cell>
          <cell r="DK5">
            <v>73</v>
          </cell>
          <cell r="DL5">
            <v>19</v>
          </cell>
          <cell r="DM5">
            <v>106.49122807017544</v>
          </cell>
          <cell r="DN5">
            <v>-0.50684931506849318</v>
          </cell>
          <cell r="DO5">
            <v>3.8421052631578947</v>
          </cell>
          <cell r="DP5">
            <v>12.082191780821917</v>
          </cell>
          <cell r="DQ5">
            <v>0</v>
          </cell>
          <cell r="DR5">
            <v>0</v>
          </cell>
          <cell r="DS5">
            <v>0</v>
          </cell>
          <cell r="DU5">
            <v>75.342465753424662</v>
          </cell>
          <cell r="DV5">
            <v>20.233333333333334</v>
          </cell>
          <cell r="DX5">
            <v>84</v>
          </cell>
          <cell r="DY5">
            <v>19</v>
          </cell>
          <cell r="DZ5">
            <v>111.54499151103565</v>
          </cell>
          <cell r="EA5">
            <v>-0.80952380952380953</v>
          </cell>
          <cell r="EB5">
            <v>4.4210526315789478</v>
          </cell>
          <cell r="EC5">
            <v>8.0714285714285712</v>
          </cell>
          <cell r="ED5">
            <v>0</v>
          </cell>
          <cell r="EE5">
            <v>0</v>
          </cell>
          <cell r="EF5">
            <v>0</v>
          </cell>
          <cell r="EH5">
            <v>82.142857142857139</v>
          </cell>
          <cell r="EI5">
            <v>21.193548387096776</v>
          </cell>
          <cell r="EK5">
            <v>81</v>
          </cell>
          <cell r="EL5">
            <v>19</v>
          </cell>
          <cell r="EM5">
            <v>114.56140350877193</v>
          </cell>
          <cell r="EN5">
            <v>-1.0246913580246915</v>
          </cell>
          <cell r="EO5">
            <v>4.2631578947368425</v>
          </cell>
          <cell r="EP5">
            <v>7</v>
          </cell>
          <cell r="EQ5">
            <v>0</v>
          </cell>
          <cell r="ER5">
            <v>0</v>
          </cell>
          <cell r="ES5">
            <v>0</v>
          </cell>
          <cell r="EU5">
            <v>71.604938271604937</v>
          </cell>
          <cell r="EV5">
            <v>21.766666666666666</v>
          </cell>
          <cell r="EX5">
            <v>71</v>
          </cell>
          <cell r="EY5">
            <v>19</v>
          </cell>
          <cell r="EZ5">
            <v>118.67572156196944</v>
          </cell>
          <cell r="FA5">
            <v>-1.5492957746478873</v>
          </cell>
          <cell r="FB5">
            <v>3.736842105263158</v>
          </cell>
          <cell r="FC5">
            <v>13.04225352112676</v>
          </cell>
          <cell r="FD5">
            <v>1</v>
          </cell>
          <cell r="FE5">
            <v>1.4084507042253522</v>
          </cell>
          <cell r="FF5">
            <v>1.4084507042253522</v>
          </cell>
          <cell r="FH5">
            <v>84.507042253521121</v>
          </cell>
          <cell r="FI5">
            <v>22.548387096774192</v>
          </cell>
          <cell r="FK5">
            <v>900</v>
          </cell>
          <cell r="FL5">
            <v>19</v>
          </cell>
          <cell r="FM5">
            <v>111.21845710165826</v>
          </cell>
          <cell r="FN5">
            <v>-0.86444444444444446</v>
          </cell>
          <cell r="FO5">
            <v>47.368421052631582</v>
          </cell>
          <cell r="FP5">
            <v>9.86</v>
          </cell>
          <cell r="FQ5">
            <v>4</v>
          </cell>
          <cell r="FR5">
            <v>0.44444444444444442</v>
          </cell>
          <cell r="FS5">
            <v>0.44444444444444442</v>
          </cell>
          <cell r="FU5">
            <v>76.333333333333329</v>
          </cell>
          <cell r="FV5">
            <v>21.13150684931507</v>
          </cell>
        </row>
        <row r="6">
          <cell r="A6">
            <v>2</v>
          </cell>
          <cell r="B6" t="str">
            <v>UROLOGIA</v>
          </cell>
          <cell r="C6">
            <v>1</v>
          </cell>
          <cell r="D6">
            <v>6</v>
          </cell>
          <cell r="E6">
            <v>58</v>
          </cell>
          <cell r="F6">
            <v>35</v>
          </cell>
          <cell r="G6">
            <v>31</v>
          </cell>
          <cell r="H6">
            <v>10</v>
          </cell>
          <cell r="I6">
            <v>111</v>
          </cell>
          <cell r="J6">
            <v>30</v>
          </cell>
          <cell r="K6">
            <v>14</v>
          </cell>
          <cell r="L6">
            <v>12</v>
          </cell>
          <cell r="M6">
            <v>46.505376344086017</v>
          </cell>
          <cell r="N6">
            <v>14.214285714285714</v>
          </cell>
          <cell r="O6">
            <v>1.1666666666666667</v>
          </cell>
          <cell r="P6">
            <v>8</v>
          </cell>
          <cell r="Q6">
            <v>0</v>
          </cell>
          <cell r="R6">
            <v>0</v>
          </cell>
          <cell r="S6">
            <v>0</v>
          </cell>
          <cell r="U6">
            <v>71.428571428571431</v>
          </cell>
          <cell r="V6">
            <v>5.580645161290323</v>
          </cell>
          <cell r="W6">
            <v>6</v>
          </cell>
          <cell r="X6">
            <v>19</v>
          </cell>
          <cell r="Y6">
            <v>12</v>
          </cell>
          <cell r="Z6">
            <v>54.464285714285708</v>
          </cell>
          <cell r="AA6">
            <v>8.0526315789473681</v>
          </cell>
          <cell r="AB6">
            <v>1.5833333333333333</v>
          </cell>
          <cell r="AC6">
            <v>8.526315789473685</v>
          </cell>
          <cell r="AD6">
            <v>0</v>
          </cell>
          <cell r="AE6">
            <v>0</v>
          </cell>
          <cell r="AF6">
            <v>0</v>
          </cell>
          <cell r="AH6">
            <v>73.68421052631578</v>
          </cell>
          <cell r="AI6">
            <v>6.5357142857142856</v>
          </cell>
          <cell r="AJ6">
            <v>5</v>
          </cell>
          <cell r="AK6">
            <v>30</v>
          </cell>
          <cell r="AL6">
            <v>12</v>
          </cell>
          <cell r="AM6">
            <v>83.870967741935488</v>
          </cell>
          <cell r="AN6">
            <v>2</v>
          </cell>
          <cell r="AO6">
            <v>2.5</v>
          </cell>
          <cell r="AP6">
            <v>12.466666666666667</v>
          </cell>
          <cell r="AQ6">
            <v>0</v>
          </cell>
          <cell r="AR6">
            <v>0</v>
          </cell>
          <cell r="AS6">
            <v>0</v>
          </cell>
          <cell r="AU6">
            <v>50</v>
          </cell>
          <cell r="AV6">
            <v>10.064516129032258</v>
          </cell>
          <cell r="AW6">
            <v>15</v>
          </cell>
          <cell r="AX6">
            <v>10</v>
          </cell>
          <cell r="AY6">
            <v>12</v>
          </cell>
          <cell r="AZ6">
            <v>56.451612903225815</v>
          </cell>
          <cell r="BA6">
            <v>16.2</v>
          </cell>
          <cell r="BB6">
            <v>0.83333333333333337</v>
          </cell>
          <cell r="BC6">
            <v>9.8000000000000007</v>
          </cell>
          <cell r="BD6">
            <v>0</v>
          </cell>
          <cell r="BE6">
            <v>0</v>
          </cell>
          <cell r="BF6">
            <v>0</v>
          </cell>
          <cell r="BH6">
            <v>40</v>
          </cell>
          <cell r="BI6">
            <v>7</v>
          </cell>
          <cell r="BJ6">
            <v>10</v>
          </cell>
          <cell r="BK6">
            <v>18</v>
          </cell>
          <cell r="BL6">
            <v>12</v>
          </cell>
          <cell r="BM6">
            <v>75</v>
          </cell>
          <cell r="BN6">
            <v>5.166666666666667</v>
          </cell>
          <cell r="BO6">
            <v>1.5</v>
          </cell>
          <cell r="BP6">
            <v>19.444444444444443</v>
          </cell>
          <cell r="BQ6">
            <v>0</v>
          </cell>
          <cell r="BR6">
            <v>0</v>
          </cell>
          <cell r="BS6">
            <v>0</v>
          </cell>
          <cell r="BU6">
            <v>77.777777777777786</v>
          </cell>
          <cell r="BV6">
            <v>9</v>
          </cell>
          <cell r="BW6">
            <v>17</v>
          </cell>
          <cell r="BX6">
            <v>3</v>
          </cell>
          <cell r="BY6">
            <v>12</v>
          </cell>
          <cell r="BZ6">
            <v>16.944444444444446</v>
          </cell>
          <cell r="CA6">
            <v>99.666666666666671</v>
          </cell>
          <cell r="CB6">
            <v>0.25</v>
          </cell>
          <cell r="CC6">
            <v>47</v>
          </cell>
          <cell r="CD6">
            <v>0</v>
          </cell>
          <cell r="CE6">
            <v>0</v>
          </cell>
          <cell r="CF6">
            <v>0</v>
          </cell>
          <cell r="CH6">
            <v>100</v>
          </cell>
          <cell r="CI6">
            <v>2.0333333333333332</v>
          </cell>
          <cell r="CJ6">
            <v>10</v>
          </cell>
          <cell r="CK6">
            <v>7</v>
          </cell>
          <cell r="CL6">
            <v>12</v>
          </cell>
          <cell r="CM6">
            <v>35.752688172043015</v>
          </cell>
          <cell r="CN6">
            <v>34.142857142857146</v>
          </cell>
          <cell r="CO6">
            <v>0.58333333333333337</v>
          </cell>
          <cell r="CP6">
            <v>52.285714285714285</v>
          </cell>
          <cell r="CQ6">
            <v>0</v>
          </cell>
          <cell r="CR6">
            <v>0</v>
          </cell>
          <cell r="CS6">
            <v>0</v>
          </cell>
          <cell r="CU6">
            <v>85.714285714285708</v>
          </cell>
          <cell r="CV6">
            <v>4.290322580645161</v>
          </cell>
          <cell r="CW6">
            <v>24</v>
          </cell>
          <cell r="CX6">
            <v>5</v>
          </cell>
          <cell r="CY6">
            <v>12</v>
          </cell>
          <cell r="CZ6">
            <v>26.881720430107524</v>
          </cell>
          <cell r="DA6">
            <v>54.4</v>
          </cell>
          <cell r="DB6">
            <v>0.41666666666666669</v>
          </cell>
          <cell r="DC6">
            <v>23.2</v>
          </cell>
          <cell r="DD6">
            <v>0</v>
          </cell>
          <cell r="DE6">
            <v>0</v>
          </cell>
          <cell r="DF6">
            <v>0</v>
          </cell>
          <cell r="DH6">
            <v>80</v>
          </cell>
          <cell r="DI6">
            <v>3.225806451612903</v>
          </cell>
          <cell r="DJ6">
            <v>34</v>
          </cell>
          <cell r="DK6">
            <v>6</v>
          </cell>
          <cell r="DL6">
            <v>12</v>
          </cell>
          <cell r="DM6">
            <v>17.222222222222221</v>
          </cell>
          <cell r="DN6">
            <v>49.666666666666664</v>
          </cell>
          <cell r="DO6">
            <v>0.5</v>
          </cell>
          <cell r="DP6">
            <v>27.833333333333332</v>
          </cell>
          <cell r="DQ6">
            <v>0</v>
          </cell>
          <cell r="DR6">
            <v>0</v>
          </cell>
          <cell r="DS6">
            <v>0</v>
          </cell>
          <cell r="DU6">
            <v>100</v>
          </cell>
          <cell r="DV6">
            <v>2.0666666666666669</v>
          </cell>
          <cell r="DW6">
            <v>26</v>
          </cell>
          <cell r="DX6">
            <v>3</v>
          </cell>
          <cell r="DY6">
            <v>12</v>
          </cell>
          <cell r="DZ6">
            <v>19.35483870967742</v>
          </cell>
          <cell r="EA6">
            <v>100</v>
          </cell>
          <cell r="EB6">
            <v>0.25</v>
          </cell>
          <cell r="EC6">
            <v>3.3333333333333335</v>
          </cell>
          <cell r="ED6">
            <v>0</v>
          </cell>
          <cell r="EE6">
            <v>0</v>
          </cell>
          <cell r="EF6">
            <v>0</v>
          </cell>
          <cell r="EH6">
            <v>66.666666666666657</v>
          </cell>
          <cell r="EI6">
            <v>2.3225806451612905</v>
          </cell>
          <cell r="EJ6">
            <v>25</v>
          </cell>
          <cell r="EK6">
            <v>11</v>
          </cell>
          <cell r="EL6">
            <v>12</v>
          </cell>
          <cell r="EM6">
            <v>23.055555555555557</v>
          </cell>
          <cell r="EN6">
            <v>25.181818181818183</v>
          </cell>
          <cell r="EO6">
            <v>0.91666666666666663</v>
          </cell>
          <cell r="EP6">
            <v>10.636363636363637</v>
          </cell>
          <cell r="EQ6">
            <v>0</v>
          </cell>
          <cell r="ER6">
            <v>0</v>
          </cell>
          <cell r="ES6">
            <v>0</v>
          </cell>
          <cell r="EU6">
            <v>81.818181818181827</v>
          </cell>
          <cell r="EV6">
            <v>2.7666666666666666</v>
          </cell>
          <cell r="EW6">
            <v>25</v>
          </cell>
          <cell r="EX6">
            <v>15</v>
          </cell>
          <cell r="EY6">
            <v>12</v>
          </cell>
          <cell r="EZ6">
            <v>19.892473118279568</v>
          </cell>
          <cell r="FA6">
            <v>19.866666666666667</v>
          </cell>
          <cell r="FB6">
            <v>1.25</v>
          </cell>
          <cell r="FC6">
            <v>7.4666666666666668</v>
          </cell>
          <cell r="FD6">
            <v>0</v>
          </cell>
          <cell r="FE6">
            <v>0</v>
          </cell>
          <cell r="FF6">
            <v>0</v>
          </cell>
          <cell r="FH6">
            <v>93.333333333333329</v>
          </cell>
          <cell r="FI6">
            <v>2.3870967741935485</v>
          </cell>
          <cell r="FJ6">
            <v>10</v>
          </cell>
          <cell r="FK6">
            <v>141</v>
          </cell>
          <cell r="FL6">
            <v>12</v>
          </cell>
          <cell r="FM6">
            <v>39.771689497716892</v>
          </cell>
          <cell r="FN6">
            <v>18.709219858156029</v>
          </cell>
          <cell r="FO6">
            <v>11.75</v>
          </cell>
          <cell r="FP6">
            <v>15.070921985815604</v>
          </cell>
          <cell r="FQ6">
            <v>0</v>
          </cell>
          <cell r="FR6">
            <v>0</v>
          </cell>
          <cell r="FS6">
            <v>0</v>
          </cell>
          <cell r="FU6">
            <v>71.63120567375887</v>
          </cell>
          <cell r="FV6">
            <v>4.7726027397260271</v>
          </cell>
          <cell r="FW6">
            <v>207</v>
          </cell>
        </row>
        <row r="7">
          <cell r="A7">
            <v>3</v>
          </cell>
          <cell r="B7" t="str">
            <v>NEUROCIRUGIA</v>
          </cell>
          <cell r="C7">
            <v>24</v>
          </cell>
          <cell r="D7">
            <v>102</v>
          </cell>
          <cell r="E7">
            <v>122</v>
          </cell>
          <cell r="F7">
            <v>71</v>
          </cell>
          <cell r="G7">
            <v>75</v>
          </cell>
          <cell r="H7">
            <v>22</v>
          </cell>
          <cell r="I7">
            <v>216</v>
          </cell>
          <cell r="J7">
            <v>200</v>
          </cell>
          <cell r="K7">
            <v>41</v>
          </cell>
          <cell r="L7">
            <v>22</v>
          </cell>
          <cell r="M7">
            <v>109.6774193548387</v>
          </cell>
          <cell r="N7">
            <v>-1.6097560975609757</v>
          </cell>
          <cell r="O7">
            <v>1.8636363636363635</v>
          </cell>
          <cell r="P7">
            <v>23.951219512195124</v>
          </cell>
          <cell r="Q7">
            <v>2</v>
          </cell>
          <cell r="R7">
            <v>4.8780487804878048</v>
          </cell>
          <cell r="S7">
            <v>4.8780487804878048</v>
          </cell>
          <cell r="U7">
            <v>95.121951219512198</v>
          </cell>
          <cell r="V7">
            <v>24.129032258064516</v>
          </cell>
          <cell r="X7">
            <v>45</v>
          </cell>
          <cell r="Y7">
            <v>22</v>
          </cell>
          <cell r="Z7">
            <v>110.71428571428572</v>
          </cell>
          <cell r="AA7">
            <v>-1.4666666666666666</v>
          </cell>
          <cell r="AB7">
            <v>2.0454545454545454</v>
          </cell>
          <cell r="AC7">
            <v>18.8</v>
          </cell>
          <cell r="AD7">
            <v>3</v>
          </cell>
          <cell r="AE7">
            <v>6.666666666666667</v>
          </cell>
          <cell r="AF7">
            <v>6.666666666666667</v>
          </cell>
          <cell r="AH7">
            <v>93.333333333333329</v>
          </cell>
          <cell r="AI7">
            <v>24.357142857142858</v>
          </cell>
          <cell r="AK7">
            <v>38</v>
          </cell>
          <cell r="AL7">
            <v>22</v>
          </cell>
          <cell r="AM7">
            <v>99.266862170087975</v>
          </cell>
          <cell r="AN7">
            <v>0.13157894736842105</v>
          </cell>
          <cell r="AO7">
            <v>1.7272727272727273</v>
          </cell>
          <cell r="AP7">
            <v>20.210526315789473</v>
          </cell>
          <cell r="AQ7">
            <v>3</v>
          </cell>
          <cell r="AR7">
            <v>7.8947368421052628</v>
          </cell>
          <cell r="AS7">
            <v>7.8947368421052628</v>
          </cell>
          <cell r="AU7">
            <v>100</v>
          </cell>
          <cell r="AV7">
            <v>21.838709677419356</v>
          </cell>
          <cell r="AX7">
            <v>33</v>
          </cell>
          <cell r="AY7">
            <v>22</v>
          </cell>
          <cell r="AZ7">
            <v>87.536656891495596</v>
          </cell>
          <cell r="BA7">
            <v>2.5757575757575757</v>
          </cell>
          <cell r="BB7">
            <v>1.5</v>
          </cell>
          <cell r="BC7">
            <v>23.757575757575758</v>
          </cell>
          <cell r="BD7">
            <v>2</v>
          </cell>
          <cell r="BE7">
            <v>6.0606060606060606</v>
          </cell>
          <cell r="BF7">
            <v>6.0606060606060606</v>
          </cell>
          <cell r="BH7">
            <v>93.939393939393938</v>
          </cell>
          <cell r="BI7">
            <v>19.899999999999999</v>
          </cell>
          <cell r="BK7">
            <v>29</v>
          </cell>
          <cell r="BL7">
            <v>22</v>
          </cell>
          <cell r="BM7">
            <v>98.093841642228739</v>
          </cell>
          <cell r="BN7">
            <v>0.44827586206896552</v>
          </cell>
          <cell r="BO7">
            <v>1.3181818181818181</v>
          </cell>
          <cell r="BP7">
            <v>23.551724137931036</v>
          </cell>
          <cell r="BQ7">
            <v>1</v>
          </cell>
          <cell r="BR7">
            <v>3.4482758620689653</v>
          </cell>
          <cell r="BS7">
            <v>3.4482758620689653</v>
          </cell>
          <cell r="BU7">
            <v>86.206896551724128</v>
          </cell>
          <cell r="BV7">
            <v>21.6</v>
          </cell>
          <cell r="BX7">
            <v>25</v>
          </cell>
          <cell r="BY7">
            <v>22</v>
          </cell>
          <cell r="BZ7">
            <v>97.27272727272728</v>
          </cell>
          <cell r="CA7">
            <v>0.72</v>
          </cell>
          <cell r="CB7">
            <v>1.1363636363636365</v>
          </cell>
          <cell r="CC7">
            <v>24.56</v>
          </cell>
          <cell r="CD7">
            <v>2</v>
          </cell>
          <cell r="CE7">
            <v>8</v>
          </cell>
          <cell r="CF7">
            <v>8</v>
          </cell>
          <cell r="CH7">
            <v>92.307692307692307</v>
          </cell>
          <cell r="CI7">
            <v>21.4</v>
          </cell>
          <cell r="CK7">
            <v>27</v>
          </cell>
          <cell r="CL7">
            <v>22</v>
          </cell>
          <cell r="CM7">
            <v>81.231671554252188</v>
          </cell>
          <cell r="CN7">
            <v>4.7407407407407405</v>
          </cell>
          <cell r="CO7">
            <v>1.2272727272727273</v>
          </cell>
          <cell r="CP7">
            <v>23.111111111111111</v>
          </cell>
          <cell r="CQ7">
            <v>0</v>
          </cell>
          <cell r="CR7">
            <v>0</v>
          </cell>
          <cell r="CS7">
            <v>0</v>
          </cell>
          <cell r="CU7">
            <v>85.18518518518519</v>
          </cell>
          <cell r="CV7">
            <v>17.870967741935484</v>
          </cell>
          <cell r="CX7">
            <v>28</v>
          </cell>
          <cell r="CY7">
            <v>22</v>
          </cell>
          <cell r="CZ7">
            <v>81.524926686217015</v>
          </cell>
          <cell r="DA7">
            <v>4.5</v>
          </cell>
          <cell r="DB7">
            <v>1.2727272727272727</v>
          </cell>
          <cell r="DC7">
            <v>20.392857142857142</v>
          </cell>
          <cell r="DD7">
            <v>3</v>
          </cell>
          <cell r="DE7">
            <v>10.714285714285714</v>
          </cell>
          <cell r="DF7">
            <v>10.714285714285714</v>
          </cell>
          <cell r="DH7">
            <v>92.857142857142861</v>
          </cell>
          <cell r="DI7">
            <v>17.93548387096774</v>
          </cell>
          <cell r="DK7">
            <v>31</v>
          </cell>
          <cell r="DL7">
            <v>22</v>
          </cell>
          <cell r="DM7">
            <v>98.333333333333329</v>
          </cell>
          <cell r="DN7">
            <v>0.35483870967741937</v>
          </cell>
          <cell r="DO7">
            <v>1.4090909090909092</v>
          </cell>
          <cell r="DP7">
            <v>16.225806451612904</v>
          </cell>
          <cell r="DQ7">
            <v>0</v>
          </cell>
          <cell r="DR7">
            <v>0</v>
          </cell>
          <cell r="DS7">
            <v>0</v>
          </cell>
          <cell r="DU7">
            <v>93.548387096774192</v>
          </cell>
          <cell r="DV7">
            <v>21.633333333333333</v>
          </cell>
          <cell r="DX7">
            <v>43</v>
          </cell>
          <cell r="DY7">
            <v>22</v>
          </cell>
          <cell r="DZ7">
            <v>91.348973607038118</v>
          </cell>
          <cell r="EA7">
            <v>1.3720930232558139</v>
          </cell>
          <cell r="EB7">
            <v>1.9545454545454546</v>
          </cell>
          <cell r="EC7">
            <v>15.046511627906977</v>
          </cell>
          <cell r="ED7">
            <v>1</v>
          </cell>
          <cell r="EE7">
            <v>2.3255813953488373</v>
          </cell>
          <cell r="EF7">
            <v>2.3255813953488373</v>
          </cell>
          <cell r="EH7">
            <v>88.372093023255815</v>
          </cell>
          <cell r="EI7">
            <v>20.096774193548388</v>
          </cell>
          <cell r="EK7">
            <v>38</v>
          </cell>
          <cell r="EL7">
            <v>22</v>
          </cell>
          <cell r="EM7">
            <v>89.848484848484844</v>
          </cell>
          <cell r="EN7">
            <v>1.763157894736842</v>
          </cell>
          <cell r="EO7">
            <v>1.7272727272727273</v>
          </cell>
          <cell r="EP7">
            <v>14.552631578947368</v>
          </cell>
          <cell r="EQ7">
            <v>0</v>
          </cell>
          <cell r="ER7">
            <v>0</v>
          </cell>
          <cell r="ES7">
            <v>0</v>
          </cell>
          <cell r="EU7">
            <v>92.10526315789474</v>
          </cell>
          <cell r="EV7">
            <v>19.766666666666666</v>
          </cell>
          <cell r="EX7">
            <v>38</v>
          </cell>
          <cell r="EY7">
            <v>22</v>
          </cell>
          <cell r="EZ7">
            <v>89.002932551319645</v>
          </cell>
          <cell r="FA7">
            <v>1.9736842105263157</v>
          </cell>
          <cell r="FB7">
            <v>1.7272727272727273</v>
          </cell>
          <cell r="FC7">
            <v>13.684210526315789</v>
          </cell>
          <cell r="FD7">
            <v>1</v>
          </cell>
          <cell r="FE7">
            <v>2.6315789473684208</v>
          </cell>
          <cell r="FF7">
            <v>2.6315789473684208</v>
          </cell>
          <cell r="FH7">
            <v>84.210526315789465</v>
          </cell>
          <cell r="FI7">
            <v>19.580645161290324</v>
          </cell>
          <cell r="FK7">
            <v>416</v>
          </cell>
          <cell r="FL7">
            <v>22</v>
          </cell>
          <cell r="FM7">
            <v>94.607721046077202</v>
          </cell>
          <cell r="FN7">
            <v>1.0408653846153846</v>
          </cell>
          <cell r="FO7">
            <v>18.90909090909091</v>
          </cell>
          <cell r="FP7">
            <v>19.459134615384617</v>
          </cell>
          <cell r="FQ7">
            <v>18</v>
          </cell>
          <cell r="FR7">
            <v>4.3269230769230766</v>
          </cell>
          <cell r="FS7">
            <v>4.3269230769230766</v>
          </cell>
          <cell r="FU7">
            <v>91.586538461538453</v>
          </cell>
          <cell r="FV7">
            <v>20.813698630136987</v>
          </cell>
        </row>
        <row r="8">
          <cell r="A8">
            <v>4</v>
          </cell>
          <cell r="B8" t="str">
            <v>OFTALMOLOGIA</v>
          </cell>
          <cell r="C8">
            <v>1</v>
          </cell>
          <cell r="D8">
            <v>6</v>
          </cell>
          <cell r="E8">
            <v>7</v>
          </cell>
          <cell r="F8">
            <v>1</v>
          </cell>
          <cell r="G8" t="str">
            <v xml:space="preserve"> </v>
          </cell>
          <cell r="H8" t="str">
            <v xml:space="preserve"> </v>
          </cell>
          <cell r="I8">
            <v>11</v>
          </cell>
          <cell r="J8">
            <v>4</v>
          </cell>
          <cell r="K8">
            <v>5</v>
          </cell>
          <cell r="L8">
            <v>3</v>
          </cell>
          <cell r="M8">
            <v>27.956989247311824</v>
          </cell>
          <cell r="N8">
            <v>13.4</v>
          </cell>
          <cell r="O8">
            <v>1.6666666666666667</v>
          </cell>
          <cell r="P8">
            <v>9.6</v>
          </cell>
          <cell r="Q8">
            <v>0</v>
          </cell>
          <cell r="R8">
            <v>0</v>
          </cell>
          <cell r="S8">
            <v>0</v>
          </cell>
          <cell r="U8">
            <v>80</v>
          </cell>
          <cell r="V8">
            <v>0.83870967741935487</v>
          </cell>
          <cell r="W8">
            <v>127</v>
          </cell>
          <cell r="X8">
            <v>1</v>
          </cell>
          <cell r="Y8">
            <v>3</v>
          </cell>
          <cell r="Z8">
            <v>2.3809523809523809</v>
          </cell>
          <cell r="AA8">
            <v>82</v>
          </cell>
          <cell r="AB8">
            <v>0.33333333333333331</v>
          </cell>
          <cell r="AC8">
            <v>2</v>
          </cell>
          <cell r="AD8">
            <v>0</v>
          </cell>
          <cell r="AE8">
            <v>0</v>
          </cell>
          <cell r="AF8">
            <v>0</v>
          </cell>
          <cell r="AH8">
            <v>0</v>
          </cell>
          <cell r="AI8">
            <v>7.1428571428571425E-2</v>
          </cell>
          <cell r="AJ8">
            <v>71</v>
          </cell>
          <cell r="AK8">
            <v>0</v>
          </cell>
          <cell r="AL8">
            <v>3</v>
          </cell>
          <cell r="AM8">
            <v>1.0752688172043012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V8">
            <v>3.2258064516129031E-2</v>
          </cell>
          <cell r="AW8">
            <v>99</v>
          </cell>
          <cell r="AX8">
            <v>2</v>
          </cell>
          <cell r="AY8">
            <v>3</v>
          </cell>
          <cell r="AZ8">
            <v>27.956989247311824</v>
          </cell>
          <cell r="BA8">
            <v>0</v>
          </cell>
          <cell r="BB8">
            <v>0.66666666666666663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H8">
            <v>100</v>
          </cell>
          <cell r="BI8">
            <v>0.8666666666666667</v>
          </cell>
          <cell r="BJ8">
            <v>100</v>
          </cell>
          <cell r="BK8">
            <v>1</v>
          </cell>
          <cell r="BL8">
            <v>3</v>
          </cell>
          <cell r="BM8">
            <v>3.225806451612903</v>
          </cell>
          <cell r="BN8">
            <v>90</v>
          </cell>
          <cell r="BO8">
            <v>0.33333333333333331</v>
          </cell>
          <cell r="BP8">
            <v>3</v>
          </cell>
          <cell r="BQ8">
            <v>0</v>
          </cell>
          <cell r="BR8">
            <v>0</v>
          </cell>
          <cell r="BS8">
            <v>0</v>
          </cell>
          <cell r="BU8">
            <v>100</v>
          </cell>
          <cell r="BV8">
            <v>0.1</v>
          </cell>
          <cell r="BW8">
            <v>54</v>
          </cell>
          <cell r="BX8">
            <v>1</v>
          </cell>
          <cell r="BY8">
            <v>3</v>
          </cell>
          <cell r="BZ8">
            <v>4.4444444444444446</v>
          </cell>
          <cell r="CA8">
            <v>86</v>
          </cell>
          <cell r="CB8">
            <v>0.33333333333333331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H8">
            <v>100</v>
          </cell>
          <cell r="CI8">
            <v>0.13333333333333333</v>
          </cell>
          <cell r="CJ8">
            <v>113</v>
          </cell>
          <cell r="CK8">
            <v>0</v>
          </cell>
          <cell r="CL8">
            <v>3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R8">
            <v>0</v>
          </cell>
          <cell r="CS8">
            <v>0</v>
          </cell>
          <cell r="CV8">
            <v>0</v>
          </cell>
          <cell r="CW8">
            <v>94</v>
          </cell>
          <cell r="CX8">
            <v>0</v>
          </cell>
          <cell r="CY8">
            <v>3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I8">
            <v>0</v>
          </cell>
          <cell r="DJ8">
            <v>71</v>
          </cell>
          <cell r="DK8">
            <v>0</v>
          </cell>
          <cell r="DL8">
            <v>3</v>
          </cell>
          <cell r="DM8">
            <v>5.5555555555555554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V8">
            <v>0.16666666666666666</v>
          </cell>
          <cell r="DW8">
            <v>118</v>
          </cell>
          <cell r="DX8">
            <v>2</v>
          </cell>
          <cell r="DY8">
            <v>3</v>
          </cell>
          <cell r="DZ8">
            <v>1.0752688172043012</v>
          </cell>
          <cell r="EA8">
            <v>0</v>
          </cell>
          <cell r="EB8">
            <v>0.66666666666666663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H8">
            <v>100</v>
          </cell>
          <cell r="EI8">
            <v>3.2258064516129031E-2</v>
          </cell>
          <cell r="EJ8">
            <v>142</v>
          </cell>
          <cell r="EK8">
            <v>2</v>
          </cell>
          <cell r="EL8">
            <v>3</v>
          </cell>
          <cell r="EM8">
            <v>4.4444444444444446</v>
          </cell>
          <cell r="EN8">
            <v>43</v>
          </cell>
          <cell r="EO8">
            <v>0.66666666666666663</v>
          </cell>
          <cell r="EP8">
            <v>2</v>
          </cell>
          <cell r="EQ8">
            <v>0</v>
          </cell>
          <cell r="ER8">
            <v>0</v>
          </cell>
          <cell r="ES8">
            <v>0</v>
          </cell>
          <cell r="EU8">
            <v>100</v>
          </cell>
          <cell r="EV8">
            <v>0.13333333333333333</v>
          </cell>
          <cell r="EW8">
            <v>100</v>
          </cell>
          <cell r="EX8">
            <v>1</v>
          </cell>
          <cell r="EY8">
            <v>3</v>
          </cell>
          <cell r="EZ8">
            <v>17.20430107526882</v>
          </cell>
          <cell r="FA8">
            <v>77</v>
          </cell>
          <cell r="FB8">
            <v>0.33333333333333331</v>
          </cell>
          <cell r="FC8">
            <v>16</v>
          </cell>
          <cell r="FD8">
            <v>0</v>
          </cell>
          <cell r="FE8">
            <v>0</v>
          </cell>
          <cell r="FF8">
            <v>0</v>
          </cell>
          <cell r="FH8">
            <v>100</v>
          </cell>
          <cell r="FI8">
            <v>0.5161290322580645</v>
          </cell>
          <cell r="FJ8">
            <v>129</v>
          </cell>
          <cell r="FK8">
            <v>15</v>
          </cell>
          <cell r="FL8">
            <v>3</v>
          </cell>
          <cell r="FM8">
            <v>8.0365296803652964</v>
          </cell>
          <cell r="FN8">
            <v>67.13333333333334</v>
          </cell>
          <cell r="FO8">
            <v>5</v>
          </cell>
          <cell r="FP8">
            <v>7.6</v>
          </cell>
          <cell r="FQ8">
            <v>0</v>
          </cell>
          <cell r="FR8">
            <v>0</v>
          </cell>
          <cell r="FS8">
            <v>0</v>
          </cell>
          <cell r="FU8">
            <v>86.666666666666671</v>
          </cell>
          <cell r="FV8">
            <v>0.24109589041095891</v>
          </cell>
          <cell r="FW8">
            <v>1218</v>
          </cell>
        </row>
        <row r="9">
          <cell r="A9">
            <v>5</v>
          </cell>
          <cell r="B9" t="str">
            <v>CIRUGIA PLASTICA</v>
          </cell>
          <cell r="C9" t="str">
            <v xml:space="preserve"> </v>
          </cell>
          <cell r="D9">
            <v>55</v>
          </cell>
          <cell r="E9">
            <v>109</v>
          </cell>
          <cell r="F9">
            <v>51</v>
          </cell>
          <cell r="G9">
            <v>45</v>
          </cell>
          <cell r="H9">
            <v>10</v>
          </cell>
          <cell r="I9">
            <v>146</v>
          </cell>
          <cell r="J9">
            <v>124</v>
          </cell>
          <cell r="K9">
            <v>25</v>
          </cell>
          <cell r="L9">
            <v>6</v>
          </cell>
          <cell r="M9">
            <v>35.483870967741936</v>
          </cell>
          <cell r="N9">
            <v>4.8</v>
          </cell>
          <cell r="O9">
            <v>4.166666666666667</v>
          </cell>
          <cell r="P9">
            <v>4.6399999999999997</v>
          </cell>
          <cell r="Q9">
            <v>0</v>
          </cell>
          <cell r="R9">
            <v>0</v>
          </cell>
          <cell r="S9">
            <v>0</v>
          </cell>
          <cell r="U9">
            <v>52</v>
          </cell>
          <cell r="V9">
            <v>2.129032258064516</v>
          </cell>
          <cell r="X9">
            <v>54</v>
          </cell>
          <cell r="Y9">
            <v>6</v>
          </cell>
          <cell r="Z9">
            <v>80.357142857142861</v>
          </cell>
          <cell r="AA9">
            <v>0.61111111111111116</v>
          </cell>
          <cell r="AB9">
            <v>9</v>
          </cell>
          <cell r="AC9">
            <v>2.925925925925926</v>
          </cell>
          <cell r="AD9">
            <v>0</v>
          </cell>
          <cell r="AE9">
            <v>0</v>
          </cell>
          <cell r="AF9">
            <v>0</v>
          </cell>
          <cell r="AH9">
            <v>40.74074074074074</v>
          </cell>
          <cell r="AI9">
            <v>4.8214285714285712</v>
          </cell>
          <cell r="AK9">
            <v>34</v>
          </cell>
          <cell r="AL9">
            <v>6</v>
          </cell>
          <cell r="AM9">
            <v>62.365591397849464</v>
          </cell>
          <cell r="AN9">
            <v>2.0588235294117645</v>
          </cell>
          <cell r="AO9">
            <v>5.666666666666667</v>
          </cell>
          <cell r="AP9">
            <v>3.4411764705882355</v>
          </cell>
          <cell r="AQ9">
            <v>0</v>
          </cell>
          <cell r="AR9">
            <v>0</v>
          </cell>
          <cell r="AS9">
            <v>0</v>
          </cell>
          <cell r="AU9">
            <v>55.882352941176471</v>
          </cell>
          <cell r="AV9">
            <v>3.7419354838709675</v>
          </cell>
          <cell r="AX9">
            <v>35</v>
          </cell>
          <cell r="AY9">
            <v>6</v>
          </cell>
          <cell r="AZ9">
            <v>40.322580645161288</v>
          </cell>
          <cell r="BA9">
            <v>3.1714285714285713</v>
          </cell>
          <cell r="BB9">
            <v>5.833333333333333</v>
          </cell>
          <cell r="BC9">
            <v>2.8857142857142857</v>
          </cell>
          <cell r="BD9">
            <v>0</v>
          </cell>
          <cell r="BE9">
            <v>0</v>
          </cell>
          <cell r="BF9">
            <v>0</v>
          </cell>
          <cell r="BH9">
            <v>57.142857142857139</v>
          </cell>
          <cell r="BI9">
            <v>2.5</v>
          </cell>
          <cell r="BK9">
            <v>15</v>
          </cell>
          <cell r="BL9">
            <v>6</v>
          </cell>
          <cell r="BM9">
            <v>21.50537634408602</v>
          </cell>
          <cell r="BN9">
            <v>9.7333333333333325</v>
          </cell>
          <cell r="BO9">
            <v>2.5</v>
          </cell>
          <cell r="BP9">
            <v>1.8666666666666667</v>
          </cell>
          <cell r="BQ9">
            <v>0</v>
          </cell>
          <cell r="BR9">
            <v>0</v>
          </cell>
          <cell r="BS9">
            <v>0</v>
          </cell>
          <cell r="BU9">
            <v>66.666666666666657</v>
          </cell>
          <cell r="BV9">
            <v>1.3</v>
          </cell>
          <cell r="BX9">
            <v>5</v>
          </cell>
          <cell r="BY9">
            <v>6</v>
          </cell>
          <cell r="BZ9">
            <v>44.444444444444443</v>
          </cell>
          <cell r="CA9">
            <v>20</v>
          </cell>
          <cell r="CB9">
            <v>0.83333333333333337</v>
          </cell>
          <cell r="CC9">
            <v>4.8</v>
          </cell>
          <cell r="CD9">
            <v>0</v>
          </cell>
          <cell r="CE9">
            <v>0</v>
          </cell>
          <cell r="CF9">
            <v>0</v>
          </cell>
          <cell r="CH9">
            <v>100</v>
          </cell>
          <cell r="CI9">
            <v>2.6666666666666665</v>
          </cell>
          <cell r="CK9">
            <v>12</v>
          </cell>
          <cell r="CL9">
            <v>3</v>
          </cell>
          <cell r="CM9">
            <v>95.6989247311828</v>
          </cell>
          <cell r="CN9">
            <v>0.33333333333333331</v>
          </cell>
          <cell r="CO9">
            <v>4</v>
          </cell>
          <cell r="CP9">
            <v>3.3333333333333335</v>
          </cell>
          <cell r="CQ9">
            <v>0</v>
          </cell>
          <cell r="CR9">
            <v>0</v>
          </cell>
          <cell r="CS9">
            <v>0</v>
          </cell>
          <cell r="CU9">
            <v>75</v>
          </cell>
          <cell r="CV9">
            <v>2.870967741935484</v>
          </cell>
          <cell r="CX9">
            <v>19</v>
          </cell>
          <cell r="CY9">
            <v>3</v>
          </cell>
          <cell r="CZ9">
            <v>153.76344086021504</v>
          </cell>
          <cell r="DA9">
            <v>-2.6315789473684212</v>
          </cell>
          <cell r="DB9">
            <v>6.333333333333333</v>
          </cell>
          <cell r="DC9">
            <v>8.0526315789473681</v>
          </cell>
          <cell r="DD9">
            <v>0</v>
          </cell>
          <cell r="DE9">
            <v>0</v>
          </cell>
          <cell r="DF9">
            <v>0</v>
          </cell>
          <cell r="DH9">
            <v>68.421052631578945</v>
          </cell>
          <cell r="DI9">
            <v>4.612903225806452</v>
          </cell>
          <cell r="DJ9">
            <v>1</v>
          </cell>
          <cell r="DK9">
            <v>11</v>
          </cell>
          <cell r="DL9">
            <v>3</v>
          </cell>
          <cell r="DM9">
            <v>86.666666666666671</v>
          </cell>
          <cell r="DN9">
            <v>1.0909090909090908</v>
          </cell>
          <cell r="DO9">
            <v>3.6666666666666665</v>
          </cell>
          <cell r="DP9">
            <v>10.909090909090908</v>
          </cell>
          <cell r="DQ9">
            <v>0</v>
          </cell>
          <cell r="DR9">
            <v>0</v>
          </cell>
          <cell r="DS9">
            <v>0</v>
          </cell>
          <cell r="DU9">
            <v>63.636363636363633</v>
          </cell>
          <cell r="DV9">
            <v>2.6</v>
          </cell>
          <cell r="DX9">
            <v>15</v>
          </cell>
          <cell r="DY9">
            <v>2</v>
          </cell>
          <cell r="DZ9">
            <v>111.29032258064515</v>
          </cell>
          <cell r="EA9">
            <v>-0.46666666666666667</v>
          </cell>
          <cell r="EB9">
            <v>7.5</v>
          </cell>
          <cell r="EC9">
            <v>3.6</v>
          </cell>
          <cell r="ED9">
            <v>0</v>
          </cell>
          <cell r="EE9">
            <v>0</v>
          </cell>
          <cell r="EF9">
            <v>0</v>
          </cell>
          <cell r="EH9">
            <v>86.666666666666671</v>
          </cell>
          <cell r="EI9">
            <v>2.225806451612903</v>
          </cell>
          <cell r="EK9">
            <v>17</v>
          </cell>
          <cell r="EL9">
            <v>6</v>
          </cell>
          <cell r="EM9">
            <v>39.444444444444443</v>
          </cell>
          <cell r="EN9">
            <v>6.4117647058823533</v>
          </cell>
          <cell r="EO9">
            <v>2.8333333333333335</v>
          </cell>
          <cell r="EP9">
            <v>1.8823529411764706</v>
          </cell>
          <cell r="EQ9">
            <v>0</v>
          </cell>
          <cell r="ER9">
            <v>0</v>
          </cell>
          <cell r="ES9">
            <v>0</v>
          </cell>
          <cell r="EU9">
            <v>41.17647058823529</v>
          </cell>
          <cell r="EV9">
            <v>2.3666666666666667</v>
          </cell>
          <cell r="EX9">
            <v>28</v>
          </cell>
          <cell r="EY9">
            <v>6</v>
          </cell>
          <cell r="EZ9">
            <v>60.752688172043015</v>
          </cell>
          <cell r="FA9">
            <v>2.6071428571428572</v>
          </cell>
          <cell r="FB9">
            <v>4.666666666666667</v>
          </cell>
          <cell r="FC9">
            <v>2.2857142857142856</v>
          </cell>
          <cell r="FD9">
            <v>0</v>
          </cell>
          <cell r="FE9">
            <v>0</v>
          </cell>
          <cell r="FF9">
            <v>0</v>
          </cell>
          <cell r="FH9">
            <v>42.857142857142854</v>
          </cell>
          <cell r="FI9">
            <v>3.6451612903225805</v>
          </cell>
          <cell r="FK9">
            <v>270</v>
          </cell>
          <cell r="FL9">
            <v>4.8181818181818183</v>
          </cell>
          <cell r="FM9">
            <v>60.055865921787714</v>
          </cell>
          <cell r="FN9">
            <v>2.6481481481481484</v>
          </cell>
          <cell r="FO9">
            <v>56.037735849056602</v>
          </cell>
          <cell r="FP9">
            <v>3.7296296296296299</v>
          </cell>
          <cell r="FQ9">
            <v>0</v>
          </cell>
          <cell r="FR9">
            <v>0</v>
          </cell>
          <cell r="FS9">
            <v>0</v>
          </cell>
          <cell r="FU9">
            <v>55.555555555555557</v>
          </cell>
          <cell r="FV9">
            <v>2.9452054794520546</v>
          </cell>
          <cell r="FW9">
            <v>1</v>
          </cell>
        </row>
        <row r="10">
          <cell r="A10">
            <v>6</v>
          </cell>
          <cell r="B10" t="str">
            <v>CIRUGIA TORAX Y CARDIOVASCULAR</v>
          </cell>
          <cell r="C10">
            <v>9</v>
          </cell>
          <cell r="D10">
            <v>39</v>
          </cell>
          <cell r="E10">
            <v>44</v>
          </cell>
          <cell r="F10">
            <v>35</v>
          </cell>
          <cell r="G10">
            <v>34</v>
          </cell>
          <cell r="H10">
            <v>13</v>
          </cell>
          <cell r="I10">
            <v>92</v>
          </cell>
          <cell r="J10">
            <v>82</v>
          </cell>
          <cell r="K10">
            <v>15</v>
          </cell>
          <cell r="L10">
            <v>19</v>
          </cell>
          <cell r="M10">
            <v>80.645161290322577</v>
          </cell>
          <cell r="N10">
            <v>7.6</v>
          </cell>
          <cell r="O10">
            <v>0.78947368421052633</v>
          </cell>
          <cell r="P10">
            <v>22.866666666666667</v>
          </cell>
          <cell r="Q10">
            <v>3</v>
          </cell>
          <cell r="R10">
            <v>20</v>
          </cell>
          <cell r="S10">
            <v>20</v>
          </cell>
          <cell r="U10">
            <v>80</v>
          </cell>
          <cell r="V10">
            <v>15.32258064516129</v>
          </cell>
          <cell r="X10">
            <v>15</v>
          </cell>
          <cell r="Y10">
            <v>19</v>
          </cell>
          <cell r="Z10">
            <v>78.94736842105263</v>
          </cell>
          <cell r="AA10">
            <v>7.4666666666666668</v>
          </cell>
          <cell r="AB10">
            <v>0.78947368421052633</v>
          </cell>
          <cell r="AC10">
            <v>21.8</v>
          </cell>
          <cell r="AD10">
            <v>1</v>
          </cell>
          <cell r="AE10">
            <v>6.666666666666667</v>
          </cell>
          <cell r="AF10">
            <v>6.666666666666667</v>
          </cell>
          <cell r="AH10">
            <v>93.333333333333329</v>
          </cell>
          <cell r="AI10">
            <v>15</v>
          </cell>
          <cell r="AK10">
            <v>25</v>
          </cell>
          <cell r="AL10">
            <v>19</v>
          </cell>
          <cell r="AM10">
            <v>76.230899830220707</v>
          </cell>
          <cell r="AN10">
            <v>5.6</v>
          </cell>
          <cell r="AO10">
            <v>1.3157894736842106</v>
          </cell>
          <cell r="AP10">
            <v>19.760000000000002</v>
          </cell>
          <cell r="AQ10">
            <v>3</v>
          </cell>
          <cell r="AR10">
            <v>12</v>
          </cell>
          <cell r="AS10">
            <v>12</v>
          </cell>
          <cell r="AU10">
            <v>92</v>
          </cell>
          <cell r="AV10">
            <v>14.483870967741936</v>
          </cell>
          <cell r="AX10">
            <v>16</v>
          </cell>
          <cell r="AY10">
            <v>19</v>
          </cell>
          <cell r="AZ10">
            <v>75.382003395585741</v>
          </cell>
          <cell r="BA10">
            <v>9.0625</v>
          </cell>
          <cell r="BB10">
            <v>0.84210526315789469</v>
          </cell>
          <cell r="BC10">
            <v>30.625</v>
          </cell>
          <cell r="BD10">
            <v>2</v>
          </cell>
          <cell r="BE10">
            <v>12.5</v>
          </cell>
          <cell r="BF10">
            <v>12.5</v>
          </cell>
          <cell r="BH10">
            <v>93.75</v>
          </cell>
          <cell r="BI10">
            <v>14.8</v>
          </cell>
          <cell r="BK10">
            <v>20</v>
          </cell>
          <cell r="BL10">
            <v>20</v>
          </cell>
          <cell r="BM10">
            <v>60.322580645161295</v>
          </cell>
          <cell r="BN10">
            <v>12.3</v>
          </cell>
          <cell r="BO10">
            <v>1</v>
          </cell>
          <cell r="BP10">
            <v>29.8</v>
          </cell>
          <cell r="BQ10">
            <v>1</v>
          </cell>
          <cell r="BR10">
            <v>5</v>
          </cell>
          <cell r="BS10">
            <v>5</v>
          </cell>
          <cell r="BU10">
            <v>100</v>
          </cell>
          <cell r="BV10">
            <v>12.1</v>
          </cell>
          <cell r="BX10">
            <v>15</v>
          </cell>
          <cell r="BY10">
            <v>20</v>
          </cell>
          <cell r="BZ10">
            <v>63</v>
          </cell>
          <cell r="CA10">
            <v>14.8</v>
          </cell>
          <cell r="CB10">
            <v>0.75</v>
          </cell>
          <cell r="CC10">
            <v>42.866666666666667</v>
          </cell>
          <cell r="CD10">
            <v>1</v>
          </cell>
          <cell r="CE10">
            <v>6.666666666666667</v>
          </cell>
          <cell r="CF10">
            <v>6.666666666666667</v>
          </cell>
          <cell r="CH10">
            <v>100</v>
          </cell>
          <cell r="CI10">
            <v>12.6</v>
          </cell>
          <cell r="CK10">
            <v>9</v>
          </cell>
          <cell r="CL10">
            <v>13</v>
          </cell>
          <cell r="CM10">
            <v>81.141439205955336</v>
          </cell>
          <cell r="CN10">
            <v>8.4444444444444446</v>
          </cell>
          <cell r="CO10">
            <v>0.69230769230769229</v>
          </cell>
          <cell r="CP10">
            <v>23.555555555555557</v>
          </cell>
          <cell r="CQ10">
            <v>0</v>
          </cell>
          <cell r="CR10">
            <v>0</v>
          </cell>
          <cell r="CS10">
            <v>0</v>
          </cell>
          <cell r="CU10">
            <v>100</v>
          </cell>
          <cell r="CV10">
            <v>10.548387096774194</v>
          </cell>
          <cell r="CX10">
            <v>9</v>
          </cell>
          <cell r="CY10">
            <v>12</v>
          </cell>
          <cell r="CZ10">
            <v>100</v>
          </cell>
          <cell r="DA10">
            <v>0</v>
          </cell>
          <cell r="DB10">
            <v>0.75</v>
          </cell>
          <cell r="DC10">
            <v>44.555555555555557</v>
          </cell>
          <cell r="DD10">
            <v>3</v>
          </cell>
          <cell r="DE10">
            <v>33.333333333333329</v>
          </cell>
          <cell r="DF10">
            <v>33.333333333333329</v>
          </cell>
          <cell r="DH10">
            <v>100</v>
          </cell>
          <cell r="DI10">
            <v>12</v>
          </cell>
          <cell r="DK10">
            <v>9</v>
          </cell>
          <cell r="DL10">
            <v>13</v>
          </cell>
          <cell r="DM10">
            <v>82.820512820512832</v>
          </cell>
          <cell r="DN10">
            <v>7.4444444444444446</v>
          </cell>
          <cell r="DO10">
            <v>0.69230769230769229</v>
          </cell>
          <cell r="DP10">
            <v>17.333333333333332</v>
          </cell>
          <cell r="DQ10">
            <v>0</v>
          </cell>
          <cell r="DR10">
            <v>0</v>
          </cell>
          <cell r="DS10">
            <v>0</v>
          </cell>
          <cell r="DU10">
            <v>100</v>
          </cell>
          <cell r="DV10">
            <v>10.766666666666667</v>
          </cell>
          <cell r="DX10">
            <v>10</v>
          </cell>
          <cell r="DY10">
            <v>13</v>
          </cell>
          <cell r="DZ10">
            <v>92.059553349875927</v>
          </cell>
          <cell r="EA10">
            <v>3.2</v>
          </cell>
          <cell r="EB10">
            <v>0.76923076923076927</v>
          </cell>
          <cell r="EC10">
            <v>39.4</v>
          </cell>
          <cell r="ED10">
            <v>1</v>
          </cell>
          <cell r="EE10">
            <v>10</v>
          </cell>
          <cell r="EF10">
            <v>10</v>
          </cell>
          <cell r="EH10">
            <v>100</v>
          </cell>
          <cell r="EI10">
            <v>11.96774193548387</v>
          </cell>
          <cell r="EK10">
            <v>13</v>
          </cell>
          <cell r="EL10">
            <v>20</v>
          </cell>
          <cell r="EM10">
            <v>77.166666666666657</v>
          </cell>
          <cell r="EN10">
            <v>10.538461538461538</v>
          </cell>
          <cell r="EO10">
            <v>0.65</v>
          </cell>
          <cell r="EP10">
            <v>27.384615384615383</v>
          </cell>
          <cell r="EQ10">
            <v>3</v>
          </cell>
          <cell r="ER10">
            <v>23.076923076923077</v>
          </cell>
          <cell r="ES10">
            <v>23.076923076923077</v>
          </cell>
          <cell r="EU10">
            <v>100</v>
          </cell>
          <cell r="EV10">
            <v>15.433333333333334</v>
          </cell>
          <cell r="EX10">
            <v>18</v>
          </cell>
          <cell r="EY10">
            <v>20</v>
          </cell>
          <cell r="EZ10">
            <v>76.290322580645167</v>
          </cell>
          <cell r="FA10">
            <v>8.1666666666666661</v>
          </cell>
          <cell r="FB10">
            <v>0.9</v>
          </cell>
          <cell r="FC10">
            <v>44.777777777777779</v>
          </cell>
          <cell r="FD10">
            <v>0</v>
          </cell>
          <cell r="FE10">
            <v>0</v>
          </cell>
          <cell r="FF10">
            <v>0</v>
          </cell>
          <cell r="FH10">
            <v>100</v>
          </cell>
          <cell r="FI10">
            <v>15.258064516129032</v>
          </cell>
          <cell r="FK10">
            <v>174</v>
          </cell>
          <cell r="FL10">
            <v>17</v>
          </cell>
          <cell r="FM10">
            <v>77.43320610687023</v>
          </cell>
          <cell r="FN10">
            <v>8.1551724137931032</v>
          </cell>
          <cell r="FO10">
            <v>10.235294117647058</v>
          </cell>
          <cell r="FP10">
            <v>29.988505747126435</v>
          </cell>
          <cell r="FQ10">
            <v>18</v>
          </cell>
          <cell r="FR10">
            <v>10.344827586206897</v>
          </cell>
          <cell r="FS10">
            <v>10.344827586206897</v>
          </cell>
          <cell r="FU10">
            <v>95.977011494252878</v>
          </cell>
          <cell r="FV10">
            <v>13.33972602739726</v>
          </cell>
        </row>
        <row r="11">
          <cell r="A11">
            <v>7</v>
          </cell>
          <cell r="B11" t="str">
            <v>OTORRINOLARINGOLOGIA</v>
          </cell>
          <cell r="C11" t="str">
            <v xml:space="preserve"> </v>
          </cell>
          <cell r="D11">
            <v>4</v>
          </cell>
          <cell r="E11">
            <v>73</v>
          </cell>
          <cell r="F11">
            <v>115</v>
          </cell>
          <cell r="G11">
            <v>53</v>
          </cell>
          <cell r="H11">
            <v>18</v>
          </cell>
          <cell r="I11">
            <v>175</v>
          </cell>
          <cell r="J11">
            <v>88</v>
          </cell>
          <cell r="K11">
            <v>30</v>
          </cell>
          <cell r="L11">
            <v>12</v>
          </cell>
          <cell r="M11">
            <v>28.49462365591398</v>
          </cell>
          <cell r="N11">
            <v>8.8666666666666671</v>
          </cell>
          <cell r="O11">
            <v>2.5</v>
          </cell>
          <cell r="P11">
            <v>2.8666666666666667</v>
          </cell>
          <cell r="Q11">
            <v>0</v>
          </cell>
          <cell r="R11">
            <v>0</v>
          </cell>
          <cell r="S11">
            <v>0</v>
          </cell>
          <cell r="U11">
            <v>53.333333333333336</v>
          </cell>
          <cell r="V11">
            <v>3.4193548387096775</v>
          </cell>
          <cell r="W11">
            <v>63</v>
          </cell>
          <cell r="X11">
            <v>27</v>
          </cell>
          <cell r="Y11">
            <v>14</v>
          </cell>
          <cell r="Z11">
            <v>29.846938775510207</v>
          </cell>
          <cell r="AA11">
            <v>10.185185185185185</v>
          </cell>
          <cell r="AB11">
            <v>1.9285714285714286</v>
          </cell>
          <cell r="AC11">
            <v>3.7037037037037037</v>
          </cell>
          <cell r="AD11">
            <v>0</v>
          </cell>
          <cell r="AE11">
            <v>0</v>
          </cell>
          <cell r="AF11">
            <v>0</v>
          </cell>
          <cell r="AH11">
            <v>33.333333333333329</v>
          </cell>
          <cell r="AI11">
            <v>4.1785714285714288</v>
          </cell>
          <cell r="AJ11">
            <v>56</v>
          </cell>
          <cell r="AK11">
            <v>42</v>
          </cell>
          <cell r="AL11">
            <v>14</v>
          </cell>
          <cell r="AM11">
            <v>36.866359447004612</v>
          </cell>
          <cell r="AN11">
            <v>6.5238095238095237</v>
          </cell>
          <cell r="AO11">
            <v>3</v>
          </cell>
          <cell r="AP11">
            <v>4.7380952380952381</v>
          </cell>
          <cell r="AQ11">
            <v>0</v>
          </cell>
          <cell r="AR11">
            <v>0</v>
          </cell>
          <cell r="AS11">
            <v>0</v>
          </cell>
          <cell r="AU11">
            <v>47.619047619047613</v>
          </cell>
          <cell r="AV11">
            <v>5.161290322580645</v>
          </cell>
          <cell r="AW11">
            <v>47</v>
          </cell>
          <cell r="AX11">
            <v>29</v>
          </cell>
          <cell r="AY11">
            <v>14</v>
          </cell>
          <cell r="AZ11">
            <v>33.640552995391701</v>
          </cell>
          <cell r="BA11">
            <v>9.931034482758621</v>
          </cell>
          <cell r="BB11">
            <v>2.0714285714285716</v>
          </cell>
          <cell r="BC11">
            <v>3.7931034482758621</v>
          </cell>
          <cell r="BD11">
            <v>0</v>
          </cell>
          <cell r="BE11">
            <v>0</v>
          </cell>
          <cell r="BF11">
            <v>0</v>
          </cell>
          <cell r="BH11">
            <v>27.586206896551722</v>
          </cell>
          <cell r="BI11">
            <v>4.8666666666666663</v>
          </cell>
          <cell r="BJ11">
            <v>56</v>
          </cell>
          <cell r="BK11">
            <v>21</v>
          </cell>
          <cell r="BL11">
            <v>6</v>
          </cell>
          <cell r="BM11">
            <v>95.6989247311828</v>
          </cell>
          <cell r="BN11">
            <v>0.38095238095238093</v>
          </cell>
          <cell r="BO11">
            <v>3.5</v>
          </cell>
          <cell r="BP11">
            <v>8.4761904761904763</v>
          </cell>
          <cell r="BQ11">
            <v>0</v>
          </cell>
          <cell r="BR11">
            <v>0</v>
          </cell>
          <cell r="BS11">
            <v>0</v>
          </cell>
          <cell r="BU11">
            <v>52.380952380952387</v>
          </cell>
          <cell r="BV11">
            <v>5.7</v>
          </cell>
          <cell r="BW11">
            <v>53</v>
          </cell>
          <cell r="BX11">
            <v>9</v>
          </cell>
          <cell r="BY11">
            <v>6</v>
          </cell>
          <cell r="BZ11">
            <v>32.222222222222221</v>
          </cell>
          <cell r="CA11">
            <v>13.555555555555555</v>
          </cell>
          <cell r="CB11">
            <v>1.5</v>
          </cell>
          <cell r="CC11">
            <v>14.222222222222221</v>
          </cell>
          <cell r="CD11">
            <v>0</v>
          </cell>
          <cell r="CE11">
            <v>0</v>
          </cell>
          <cell r="CF11">
            <v>0</v>
          </cell>
          <cell r="CH11">
            <v>77.777777777777786</v>
          </cell>
          <cell r="CI11">
            <v>1.9333333333333333</v>
          </cell>
          <cell r="CJ11">
            <v>49</v>
          </cell>
          <cell r="CK11">
            <v>4</v>
          </cell>
          <cell r="CL11">
            <v>14</v>
          </cell>
          <cell r="CM11">
            <v>7.6036866359447011</v>
          </cell>
          <cell r="CN11">
            <v>100.25</v>
          </cell>
          <cell r="CO11">
            <v>0.2857142857142857</v>
          </cell>
          <cell r="CP11">
            <v>3</v>
          </cell>
          <cell r="CQ11">
            <v>0</v>
          </cell>
          <cell r="CR11">
            <v>0</v>
          </cell>
          <cell r="CS11">
            <v>0</v>
          </cell>
          <cell r="CU11">
            <v>50</v>
          </cell>
          <cell r="CV11">
            <v>1.064516129032258</v>
          </cell>
          <cell r="CW11">
            <v>56</v>
          </cell>
          <cell r="CX11">
            <v>7</v>
          </cell>
          <cell r="CY11">
            <v>14</v>
          </cell>
          <cell r="CZ11">
            <v>27.880184331797235</v>
          </cell>
          <cell r="DA11">
            <v>44.714285714285715</v>
          </cell>
          <cell r="DB11">
            <v>0.5</v>
          </cell>
          <cell r="DC11">
            <v>13.285714285714286</v>
          </cell>
          <cell r="DD11">
            <v>0</v>
          </cell>
          <cell r="DE11">
            <v>0</v>
          </cell>
          <cell r="DF11">
            <v>0</v>
          </cell>
          <cell r="DH11">
            <v>85.714285714285708</v>
          </cell>
          <cell r="DI11">
            <v>3.903225806451613</v>
          </cell>
          <cell r="DJ11">
            <v>72</v>
          </cell>
          <cell r="DK11">
            <v>9</v>
          </cell>
          <cell r="DL11">
            <v>16</v>
          </cell>
          <cell r="DM11">
            <v>26.041666666666668</v>
          </cell>
          <cell r="DN11">
            <v>39.444444444444443</v>
          </cell>
          <cell r="DO11">
            <v>0.5625</v>
          </cell>
          <cell r="DP11">
            <v>5.7777777777777777</v>
          </cell>
          <cell r="DQ11">
            <v>0</v>
          </cell>
          <cell r="DR11">
            <v>0</v>
          </cell>
          <cell r="DS11">
            <v>0</v>
          </cell>
          <cell r="DU11">
            <v>55.555555555555557</v>
          </cell>
          <cell r="DV11">
            <v>4.166666666666667</v>
          </cell>
          <cell r="DW11">
            <v>75</v>
          </cell>
          <cell r="DX11">
            <v>23</v>
          </cell>
          <cell r="DY11">
            <v>14</v>
          </cell>
          <cell r="DZ11">
            <v>36.175115207373274</v>
          </cell>
          <cell r="EA11">
            <v>12.043478260869565</v>
          </cell>
          <cell r="EB11">
            <v>1.6428571428571428</v>
          </cell>
          <cell r="EC11">
            <v>8.7826086956521738</v>
          </cell>
          <cell r="ED11">
            <v>0</v>
          </cell>
          <cell r="EE11">
            <v>0</v>
          </cell>
          <cell r="EF11">
            <v>0</v>
          </cell>
          <cell r="EH11">
            <v>69.565217391304344</v>
          </cell>
          <cell r="EI11">
            <v>5.064516129032258</v>
          </cell>
          <cell r="EJ11">
            <v>70</v>
          </cell>
          <cell r="EK11">
            <v>36</v>
          </cell>
          <cell r="EL11">
            <v>14</v>
          </cell>
          <cell r="EM11">
            <v>35</v>
          </cell>
          <cell r="EN11">
            <v>7.583333333333333</v>
          </cell>
          <cell r="EO11">
            <v>2.5714285714285716</v>
          </cell>
          <cell r="EP11">
            <v>3.0277777777777777</v>
          </cell>
          <cell r="EQ11">
            <v>0</v>
          </cell>
          <cell r="ER11">
            <v>0</v>
          </cell>
          <cell r="ES11">
            <v>0</v>
          </cell>
          <cell r="EU11">
            <v>50</v>
          </cell>
          <cell r="EV11">
            <v>4.9000000000000004</v>
          </cell>
          <cell r="EW11">
            <v>68</v>
          </cell>
          <cell r="EX11">
            <v>26</v>
          </cell>
          <cell r="EY11">
            <v>14</v>
          </cell>
          <cell r="EZ11">
            <v>46.774193548387096</v>
          </cell>
          <cell r="FA11">
            <v>8.884615384615385</v>
          </cell>
          <cell r="FB11">
            <v>1.8571428571428572</v>
          </cell>
          <cell r="FC11">
            <v>7.1923076923076925</v>
          </cell>
          <cell r="FD11">
            <v>0</v>
          </cell>
          <cell r="FE11">
            <v>0</v>
          </cell>
          <cell r="FF11">
            <v>0</v>
          </cell>
          <cell r="FH11">
            <v>65.384615384615387</v>
          </cell>
          <cell r="FI11">
            <v>6.5483870967741939</v>
          </cell>
          <cell r="FJ11">
            <v>89</v>
          </cell>
          <cell r="FK11">
            <v>263</v>
          </cell>
          <cell r="FL11">
            <v>12.545454545454545</v>
          </cell>
          <cell r="FM11">
            <v>33.571428571428569</v>
          </cell>
          <cell r="FN11">
            <v>11.669201520912548</v>
          </cell>
          <cell r="FO11">
            <v>20.963768115942031</v>
          </cell>
          <cell r="FP11">
            <v>5.5361216730038025</v>
          </cell>
          <cell r="FQ11">
            <v>0</v>
          </cell>
          <cell r="FR11">
            <v>0</v>
          </cell>
          <cell r="FS11">
            <v>0</v>
          </cell>
          <cell r="FU11">
            <v>51.330798479087449</v>
          </cell>
          <cell r="FV11">
            <v>4.2493150684931509</v>
          </cell>
          <cell r="FW11">
            <v>754</v>
          </cell>
        </row>
        <row r="12">
          <cell r="A12">
            <v>8</v>
          </cell>
          <cell r="B12" t="str">
            <v>TRAUMATOLOGIA</v>
          </cell>
          <cell r="C12" t="str">
            <v xml:space="preserve"> </v>
          </cell>
          <cell r="D12">
            <v>13</v>
          </cell>
          <cell r="E12">
            <v>146</v>
          </cell>
          <cell r="F12">
            <v>216</v>
          </cell>
          <cell r="G12">
            <v>189</v>
          </cell>
          <cell r="H12">
            <v>45</v>
          </cell>
          <cell r="I12">
            <v>384</v>
          </cell>
          <cell r="J12">
            <v>225</v>
          </cell>
          <cell r="K12">
            <v>69</v>
          </cell>
          <cell r="L12">
            <v>36</v>
          </cell>
          <cell r="M12">
            <v>89.784946236559136</v>
          </cell>
          <cell r="N12">
            <v>1.6521739130434783</v>
          </cell>
          <cell r="O12">
            <v>1.9166666666666667</v>
          </cell>
          <cell r="P12">
            <v>14.028985507246377</v>
          </cell>
          <cell r="Q12">
            <v>0</v>
          </cell>
          <cell r="R12">
            <v>0</v>
          </cell>
          <cell r="S12">
            <v>0</v>
          </cell>
          <cell r="U12">
            <v>62.318840579710141</v>
          </cell>
          <cell r="V12">
            <v>32.322580645161288</v>
          </cell>
          <cell r="X12">
            <v>58</v>
          </cell>
          <cell r="Y12">
            <v>36</v>
          </cell>
          <cell r="Z12">
            <v>98.80952380952381</v>
          </cell>
          <cell r="AA12">
            <v>0.20689655172413793</v>
          </cell>
          <cell r="AB12">
            <v>1.6111111111111112</v>
          </cell>
          <cell r="AC12">
            <v>12.862068965517242</v>
          </cell>
          <cell r="AD12">
            <v>0</v>
          </cell>
          <cell r="AE12">
            <v>0</v>
          </cell>
          <cell r="AF12">
            <v>0</v>
          </cell>
          <cell r="AH12">
            <v>63.793103448275865</v>
          </cell>
          <cell r="AI12">
            <v>35.571428571428569</v>
          </cell>
          <cell r="AK12">
            <v>68</v>
          </cell>
          <cell r="AL12">
            <v>36</v>
          </cell>
          <cell r="AM12">
            <v>94.086021505376351</v>
          </cell>
          <cell r="AN12">
            <v>0.97058823529411764</v>
          </cell>
          <cell r="AO12">
            <v>1.8888888888888888</v>
          </cell>
          <cell r="AP12">
            <v>18.279411764705884</v>
          </cell>
          <cell r="AQ12">
            <v>0</v>
          </cell>
          <cell r="AR12">
            <v>0</v>
          </cell>
          <cell r="AS12">
            <v>0</v>
          </cell>
          <cell r="AU12">
            <v>79.411764705882348</v>
          </cell>
          <cell r="AV12">
            <v>33.87096774193548</v>
          </cell>
          <cell r="AX12">
            <v>57</v>
          </cell>
          <cell r="AY12">
            <v>36</v>
          </cell>
          <cell r="AZ12">
            <v>92.293906810035836</v>
          </cell>
          <cell r="BA12">
            <v>1.5087719298245614</v>
          </cell>
          <cell r="BB12">
            <v>1.5833333333333333</v>
          </cell>
          <cell r="BC12">
            <v>13.631578947368421</v>
          </cell>
          <cell r="BD12">
            <v>0</v>
          </cell>
          <cell r="BE12">
            <v>0</v>
          </cell>
          <cell r="BF12">
            <v>0</v>
          </cell>
          <cell r="BH12">
            <v>73.68421052631578</v>
          </cell>
          <cell r="BI12">
            <v>34.333333333333336</v>
          </cell>
          <cell r="BK12">
            <v>59</v>
          </cell>
          <cell r="BL12">
            <v>36</v>
          </cell>
          <cell r="BM12">
            <v>68.548387096774192</v>
          </cell>
          <cell r="BN12">
            <v>5.9491525423728815</v>
          </cell>
          <cell r="BO12">
            <v>1.6388888888888888</v>
          </cell>
          <cell r="BP12">
            <v>28.949152542372882</v>
          </cell>
          <cell r="BQ12">
            <v>0</v>
          </cell>
          <cell r="BR12">
            <v>0</v>
          </cell>
          <cell r="BS12">
            <v>0</v>
          </cell>
          <cell r="BU12">
            <v>76.271186440677965</v>
          </cell>
          <cell r="BV12">
            <v>24.7</v>
          </cell>
          <cell r="BX12">
            <v>30</v>
          </cell>
          <cell r="BY12">
            <v>36</v>
          </cell>
          <cell r="BZ12">
            <v>79.722222222222229</v>
          </cell>
          <cell r="CA12">
            <v>7.3</v>
          </cell>
          <cell r="CB12">
            <v>0.83333333333333337</v>
          </cell>
          <cell r="CC12">
            <v>16.433333333333334</v>
          </cell>
          <cell r="CD12">
            <v>0</v>
          </cell>
          <cell r="CE12">
            <v>0</v>
          </cell>
          <cell r="CF12">
            <v>0</v>
          </cell>
          <cell r="CH12">
            <v>76.666666666666671</v>
          </cell>
          <cell r="CI12">
            <v>28.7</v>
          </cell>
          <cell r="CJ12">
            <v>3</v>
          </cell>
          <cell r="CK12">
            <v>34</v>
          </cell>
          <cell r="CL12">
            <v>36</v>
          </cell>
          <cell r="CM12">
            <v>65.681003584229387</v>
          </cell>
          <cell r="CN12">
            <v>11.264705882352942</v>
          </cell>
          <cell r="CO12">
            <v>0.94444444444444442</v>
          </cell>
          <cell r="CP12">
            <v>20.529411764705884</v>
          </cell>
          <cell r="CQ12">
            <v>0</v>
          </cell>
          <cell r="CR12">
            <v>0</v>
          </cell>
          <cell r="CS12">
            <v>0</v>
          </cell>
          <cell r="CU12">
            <v>88.235294117647058</v>
          </cell>
          <cell r="CV12">
            <v>23.64516129032258</v>
          </cell>
          <cell r="CX12">
            <v>36</v>
          </cell>
          <cell r="CY12">
            <v>36</v>
          </cell>
          <cell r="CZ12">
            <v>80.913978494623649</v>
          </cell>
          <cell r="DA12">
            <v>5.916666666666667</v>
          </cell>
          <cell r="DB12">
            <v>1</v>
          </cell>
          <cell r="DC12">
            <v>23.111111111111111</v>
          </cell>
          <cell r="DD12">
            <v>0</v>
          </cell>
          <cell r="DE12">
            <v>0</v>
          </cell>
          <cell r="DF12">
            <v>0</v>
          </cell>
          <cell r="DH12">
            <v>88.888888888888886</v>
          </cell>
          <cell r="DI12">
            <v>29.129032258064516</v>
          </cell>
          <cell r="DK12">
            <v>30</v>
          </cell>
          <cell r="DL12">
            <v>36</v>
          </cell>
          <cell r="DM12">
            <v>87.5</v>
          </cell>
          <cell r="DN12">
            <v>4.5</v>
          </cell>
          <cell r="DO12">
            <v>0.83333333333333337</v>
          </cell>
          <cell r="DP12">
            <v>21.566666666666666</v>
          </cell>
          <cell r="DQ12">
            <v>0</v>
          </cell>
          <cell r="DR12">
            <v>0</v>
          </cell>
          <cell r="DS12">
            <v>0</v>
          </cell>
          <cell r="DU12">
            <v>86.666666666666671</v>
          </cell>
          <cell r="DV12">
            <v>31.5</v>
          </cell>
          <cell r="DX12">
            <v>57</v>
          </cell>
          <cell r="DY12">
            <v>36</v>
          </cell>
          <cell r="DZ12">
            <v>83.960573476702507</v>
          </cell>
          <cell r="EA12">
            <v>3.1403508771929824</v>
          </cell>
          <cell r="EB12">
            <v>1.5833333333333333</v>
          </cell>
          <cell r="EC12">
            <v>28.964912280701753</v>
          </cell>
          <cell r="ED12">
            <v>0</v>
          </cell>
          <cell r="EE12">
            <v>0</v>
          </cell>
          <cell r="EF12">
            <v>0</v>
          </cell>
          <cell r="EH12">
            <v>84.210526315789465</v>
          </cell>
          <cell r="EI12">
            <v>30.225806451612904</v>
          </cell>
          <cell r="EK12">
            <v>51</v>
          </cell>
          <cell r="EL12">
            <v>36</v>
          </cell>
          <cell r="EM12">
            <v>73.055555555555557</v>
          </cell>
          <cell r="EN12">
            <v>5.7058823529411766</v>
          </cell>
          <cell r="EO12">
            <v>1.4166666666666667</v>
          </cell>
          <cell r="EP12">
            <v>11.843137254901961</v>
          </cell>
          <cell r="EQ12">
            <v>0</v>
          </cell>
          <cell r="ER12">
            <v>0</v>
          </cell>
          <cell r="ES12">
            <v>0</v>
          </cell>
          <cell r="EU12">
            <v>72.549019607843135</v>
          </cell>
          <cell r="EV12">
            <v>26.3</v>
          </cell>
          <cell r="EX12">
            <v>60</v>
          </cell>
          <cell r="EY12">
            <v>36</v>
          </cell>
          <cell r="EZ12">
            <v>78.225806451612897</v>
          </cell>
          <cell r="FA12">
            <v>4.05</v>
          </cell>
          <cell r="FB12">
            <v>1.6666666666666667</v>
          </cell>
          <cell r="FC12">
            <v>15.016666666666667</v>
          </cell>
          <cell r="FD12">
            <v>0</v>
          </cell>
          <cell r="FE12">
            <v>0</v>
          </cell>
          <cell r="FF12">
            <v>0</v>
          </cell>
          <cell r="FH12">
            <v>80</v>
          </cell>
          <cell r="FI12">
            <v>28.161290322580644</v>
          </cell>
          <cell r="FK12">
            <v>609</v>
          </cell>
          <cell r="FL12">
            <v>36</v>
          </cell>
          <cell r="FM12">
            <v>82.831050228310502</v>
          </cell>
          <cell r="FN12">
            <v>3.7044334975369457</v>
          </cell>
          <cell r="FO12">
            <v>16.916666666666668</v>
          </cell>
          <cell r="FP12">
            <v>18.502463054187192</v>
          </cell>
          <cell r="FQ12">
            <v>0</v>
          </cell>
          <cell r="FR12">
            <v>0</v>
          </cell>
          <cell r="FS12">
            <v>0</v>
          </cell>
          <cell r="FU12">
            <v>76.354679802955658</v>
          </cell>
          <cell r="FV12">
            <v>29.81917808219178</v>
          </cell>
          <cell r="FW12">
            <v>3</v>
          </cell>
        </row>
        <row r="13">
          <cell r="A13">
            <v>9</v>
          </cell>
          <cell r="B13" t="str">
            <v>QUEMADOS</v>
          </cell>
          <cell r="C13" t="str">
            <v xml:space="preserve"> </v>
          </cell>
          <cell r="D13">
            <v>10</v>
          </cell>
          <cell r="E13">
            <v>112</v>
          </cell>
          <cell r="F13">
            <v>31</v>
          </cell>
          <cell r="G13">
            <v>17</v>
          </cell>
          <cell r="H13">
            <v>10</v>
          </cell>
          <cell r="I13">
            <v>106</v>
          </cell>
          <cell r="J13">
            <v>74</v>
          </cell>
          <cell r="K13">
            <v>15</v>
          </cell>
          <cell r="L13">
            <v>32</v>
          </cell>
          <cell r="M13">
            <v>41.028225806451616</v>
          </cell>
          <cell r="N13">
            <v>39</v>
          </cell>
          <cell r="O13">
            <v>0.46875</v>
          </cell>
          <cell r="P13">
            <v>40.266666666666666</v>
          </cell>
          <cell r="Q13">
            <v>0</v>
          </cell>
          <cell r="R13">
            <v>0</v>
          </cell>
          <cell r="S13">
            <v>0</v>
          </cell>
          <cell r="U13">
            <v>93.333333333333329</v>
          </cell>
          <cell r="V13">
            <v>13.129032258064516</v>
          </cell>
          <cell r="X13">
            <v>14</v>
          </cell>
          <cell r="Y13">
            <v>32</v>
          </cell>
          <cell r="Z13">
            <v>33.035714285714285</v>
          </cell>
          <cell r="AA13">
            <v>42.857142857142854</v>
          </cell>
          <cell r="AB13">
            <v>0.4375</v>
          </cell>
          <cell r="AC13">
            <v>18.142857142857142</v>
          </cell>
          <cell r="AD13">
            <v>0</v>
          </cell>
          <cell r="AE13">
            <v>0</v>
          </cell>
          <cell r="AF13">
            <v>0</v>
          </cell>
          <cell r="AH13">
            <v>85.714285714285708</v>
          </cell>
          <cell r="AI13">
            <v>10.571428571428571</v>
          </cell>
          <cell r="AK13">
            <v>19</v>
          </cell>
          <cell r="AL13">
            <v>12</v>
          </cell>
          <cell r="AM13">
            <v>76.881720430107521</v>
          </cell>
          <cell r="AN13">
            <v>4.5263157894736841</v>
          </cell>
          <cell r="AO13">
            <v>1.5833333333333333</v>
          </cell>
          <cell r="AP13">
            <v>19.210526315789473</v>
          </cell>
          <cell r="AQ13">
            <v>0</v>
          </cell>
          <cell r="AR13">
            <v>0</v>
          </cell>
          <cell r="AS13">
            <v>0</v>
          </cell>
          <cell r="AU13">
            <v>73.68421052631578</v>
          </cell>
          <cell r="AV13">
            <v>9.2258064516129039</v>
          </cell>
          <cell r="AX13">
            <v>17</v>
          </cell>
          <cell r="AY13">
            <v>12</v>
          </cell>
          <cell r="AZ13">
            <v>68.817204301075279</v>
          </cell>
          <cell r="BA13">
            <v>6.8235294117647056</v>
          </cell>
          <cell r="BB13">
            <v>1.4166666666666667</v>
          </cell>
          <cell r="BC13">
            <v>14.117647058823529</v>
          </cell>
          <cell r="BD13">
            <v>0</v>
          </cell>
          <cell r="BE13">
            <v>0</v>
          </cell>
          <cell r="BF13">
            <v>0</v>
          </cell>
          <cell r="BH13">
            <v>82.35294117647058</v>
          </cell>
          <cell r="BI13">
            <v>8.5333333333333332</v>
          </cell>
          <cell r="BK13">
            <v>12</v>
          </cell>
          <cell r="BL13">
            <v>12</v>
          </cell>
          <cell r="BM13">
            <v>65.86021505376344</v>
          </cell>
          <cell r="BN13">
            <v>10.583333333333334</v>
          </cell>
          <cell r="BO13">
            <v>1</v>
          </cell>
          <cell r="BP13">
            <v>17.416666666666668</v>
          </cell>
          <cell r="BQ13">
            <v>0</v>
          </cell>
          <cell r="BR13">
            <v>0</v>
          </cell>
          <cell r="BS13">
            <v>0</v>
          </cell>
          <cell r="BU13">
            <v>66.666666666666657</v>
          </cell>
          <cell r="BV13">
            <v>7.9</v>
          </cell>
          <cell r="BX13">
            <v>8</v>
          </cell>
          <cell r="BY13">
            <v>12</v>
          </cell>
          <cell r="BZ13">
            <v>87.777777777777771</v>
          </cell>
          <cell r="CA13">
            <v>5.5</v>
          </cell>
          <cell r="CB13">
            <v>0.66666666666666663</v>
          </cell>
          <cell r="CC13">
            <v>19.375</v>
          </cell>
          <cell r="CD13">
            <v>0</v>
          </cell>
          <cell r="CE13">
            <v>0</v>
          </cell>
          <cell r="CF13">
            <v>0</v>
          </cell>
          <cell r="CH13">
            <v>100</v>
          </cell>
          <cell r="CI13">
            <v>10.533333333333333</v>
          </cell>
          <cell r="CK13">
            <v>16</v>
          </cell>
          <cell r="CL13">
            <v>12</v>
          </cell>
          <cell r="CM13">
            <v>84.677419354838719</v>
          </cell>
          <cell r="CN13">
            <v>3.5625</v>
          </cell>
          <cell r="CO13">
            <v>1.3333333333333333</v>
          </cell>
          <cell r="CP13">
            <v>22.8125</v>
          </cell>
          <cell r="CQ13">
            <v>0</v>
          </cell>
          <cell r="CR13">
            <v>0</v>
          </cell>
          <cell r="CS13">
            <v>0</v>
          </cell>
          <cell r="CU13">
            <v>87.5</v>
          </cell>
          <cell r="CV13">
            <v>10.161290322580646</v>
          </cell>
          <cell r="CX13">
            <v>8</v>
          </cell>
          <cell r="CY13">
            <v>12</v>
          </cell>
          <cell r="CZ13">
            <v>80.107526881720432</v>
          </cell>
          <cell r="DA13">
            <v>9.25</v>
          </cell>
          <cell r="DB13">
            <v>0.66666666666666663</v>
          </cell>
          <cell r="DC13">
            <v>34.5</v>
          </cell>
          <cell r="DD13">
            <v>0</v>
          </cell>
          <cell r="DE13">
            <v>0</v>
          </cell>
          <cell r="DF13">
            <v>0</v>
          </cell>
          <cell r="DH13">
            <v>62.5</v>
          </cell>
          <cell r="DI13">
            <v>9.612903225806452</v>
          </cell>
          <cell r="DK13">
            <v>19</v>
          </cell>
          <cell r="DL13">
            <v>12</v>
          </cell>
          <cell r="DM13">
            <v>95.555555555555557</v>
          </cell>
          <cell r="DN13">
            <v>0.84210526315789469</v>
          </cell>
          <cell r="DO13">
            <v>1.5833333333333333</v>
          </cell>
          <cell r="DP13">
            <v>17.789473684210527</v>
          </cell>
          <cell r="DQ13">
            <v>0</v>
          </cell>
          <cell r="DR13">
            <v>0</v>
          </cell>
          <cell r="DS13">
            <v>0</v>
          </cell>
          <cell r="DU13">
            <v>84.210526315789465</v>
          </cell>
          <cell r="DV13">
            <v>11.466666666666667</v>
          </cell>
          <cell r="DX13">
            <v>21</v>
          </cell>
          <cell r="DY13">
            <v>12</v>
          </cell>
          <cell r="DZ13">
            <v>115.3225806451613</v>
          </cell>
          <cell r="EA13">
            <v>-2.7142857142857144</v>
          </cell>
          <cell r="EB13">
            <v>1.75</v>
          </cell>
          <cell r="EC13">
            <v>16.857142857142858</v>
          </cell>
          <cell r="ED13">
            <v>0</v>
          </cell>
          <cell r="EE13">
            <v>0</v>
          </cell>
          <cell r="EF13">
            <v>0</v>
          </cell>
          <cell r="EH13">
            <v>85.714285714285708</v>
          </cell>
          <cell r="EI13">
            <v>13.838709677419354</v>
          </cell>
          <cell r="EK13">
            <v>15</v>
          </cell>
          <cell r="EL13">
            <v>12</v>
          </cell>
          <cell r="EM13">
            <v>117.77777777777779</v>
          </cell>
          <cell r="EN13">
            <v>-4.2666666666666666</v>
          </cell>
          <cell r="EO13">
            <v>1.25</v>
          </cell>
          <cell r="EP13">
            <v>21.666666666666668</v>
          </cell>
          <cell r="EQ13">
            <v>0</v>
          </cell>
          <cell r="ER13">
            <v>0</v>
          </cell>
          <cell r="ES13">
            <v>0</v>
          </cell>
          <cell r="EU13">
            <v>100</v>
          </cell>
          <cell r="EV13">
            <v>14.133333333333333</v>
          </cell>
          <cell r="EX13">
            <v>16</v>
          </cell>
          <cell r="EY13">
            <v>12</v>
          </cell>
          <cell r="EZ13">
            <v>114.78494623655915</v>
          </cell>
          <cell r="FA13">
            <v>-3.4375</v>
          </cell>
          <cell r="FB13">
            <v>1.3333333333333333</v>
          </cell>
          <cell r="FC13">
            <v>26.1875</v>
          </cell>
          <cell r="FD13">
            <v>0</v>
          </cell>
          <cell r="FE13">
            <v>0</v>
          </cell>
          <cell r="FF13">
            <v>0</v>
          </cell>
          <cell r="FH13">
            <v>100</v>
          </cell>
          <cell r="FI13">
            <v>13.774193548387096</v>
          </cell>
          <cell r="FK13">
            <v>180</v>
          </cell>
          <cell r="FL13">
            <v>15.636363636363637</v>
          </cell>
          <cell r="FM13">
            <v>72.7158273381295</v>
          </cell>
          <cell r="FN13">
            <v>8.4277777777777771</v>
          </cell>
          <cell r="FO13">
            <v>11.511627906976743</v>
          </cell>
          <cell r="FP13">
            <v>21.68888888888889</v>
          </cell>
          <cell r="FQ13">
            <v>0</v>
          </cell>
          <cell r="FR13">
            <v>0</v>
          </cell>
          <cell r="FS13">
            <v>0</v>
          </cell>
          <cell r="FU13">
            <v>85.555555555555557</v>
          </cell>
          <cell r="FV13">
            <v>11.076712328767123</v>
          </cell>
        </row>
        <row r="14">
          <cell r="A14">
            <v>10</v>
          </cell>
          <cell r="B14" t="str">
            <v>CIRUGIA CABEZA Y CUELLO</v>
          </cell>
          <cell r="C14">
            <v>1</v>
          </cell>
          <cell r="D14">
            <v>12</v>
          </cell>
          <cell r="E14">
            <v>56</v>
          </cell>
          <cell r="F14">
            <v>43</v>
          </cell>
          <cell r="G14">
            <v>40</v>
          </cell>
          <cell r="H14">
            <v>14</v>
          </cell>
          <cell r="I14">
            <v>88</v>
          </cell>
          <cell r="J14">
            <v>78</v>
          </cell>
          <cell r="K14">
            <v>15</v>
          </cell>
          <cell r="L14">
            <v>6</v>
          </cell>
          <cell r="M14">
            <v>73.118279569892479</v>
          </cell>
          <cell r="N14">
            <v>3.3333333333333335</v>
          </cell>
          <cell r="O14">
            <v>2.5</v>
          </cell>
          <cell r="P14">
            <v>11</v>
          </cell>
          <cell r="Q14">
            <v>0</v>
          </cell>
          <cell r="R14">
            <v>0</v>
          </cell>
          <cell r="S14">
            <v>0</v>
          </cell>
          <cell r="U14">
            <v>86.666666666666671</v>
          </cell>
          <cell r="V14">
            <v>4.387096774193548</v>
          </cell>
          <cell r="W14">
            <v>2</v>
          </cell>
          <cell r="X14">
            <v>13</v>
          </cell>
          <cell r="Y14">
            <v>6</v>
          </cell>
          <cell r="Z14">
            <v>85.714285714285708</v>
          </cell>
          <cell r="AA14">
            <v>1.8461538461538463</v>
          </cell>
          <cell r="AB14">
            <v>2.1666666666666665</v>
          </cell>
          <cell r="AC14">
            <v>10.846153846153847</v>
          </cell>
          <cell r="AD14">
            <v>0</v>
          </cell>
          <cell r="AE14">
            <v>0</v>
          </cell>
          <cell r="AF14">
            <v>0</v>
          </cell>
          <cell r="AH14">
            <v>92.307692307692307</v>
          </cell>
          <cell r="AI14">
            <v>5.1428571428571432</v>
          </cell>
          <cell r="AK14">
            <v>19</v>
          </cell>
          <cell r="AL14">
            <v>6</v>
          </cell>
          <cell r="AM14">
            <v>93.010752688172033</v>
          </cell>
          <cell r="AN14">
            <v>0.68421052631578949</v>
          </cell>
          <cell r="AO14">
            <v>3.1666666666666665</v>
          </cell>
          <cell r="AP14">
            <v>8.0526315789473681</v>
          </cell>
          <cell r="AQ14">
            <v>0</v>
          </cell>
          <cell r="AR14">
            <v>0</v>
          </cell>
          <cell r="AS14">
            <v>0</v>
          </cell>
          <cell r="AU14">
            <v>73.68421052631578</v>
          </cell>
          <cell r="AV14">
            <v>5.580645161290323</v>
          </cell>
          <cell r="AX14">
            <v>18</v>
          </cell>
          <cell r="AY14">
            <v>6</v>
          </cell>
          <cell r="AZ14">
            <v>38.172043010752688</v>
          </cell>
          <cell r="BA14">
            <v>6.3888888888888893</v>
          </cell>
          <cell r="BB14">
            <v>3</v>
          </cell>
          <cell r="BC14">
            <v>8.5</v>
          </cell>
          <cell r="BD14">
            <v>0</v>
          </cell>
          <cell r="BE14">
            <v>0</v>
          </cell>
          <cell r="BF14">
            <v>0</v>
          </cell>
          <cell r="BH14">
            <v>77.777777777777786</v>
          </cell>
          <cell r="BI14">
            <v>2.3666666666666667</v>
          </cell>
          <cell r="BK14">
            <v>7</v>
          </cell>
          <cell r="BL14">
            <v>6</v>
          </cell>
          <cell r="BM14">
            <v>77.956989247311824</v>
          </cell>
          <cell r="BN14">
            <v>5.8571428571428568</v>
          </cell>
          <cell r="BO14">
            <v>1.1666666666666667</v>
          </cell>
          <cell r="BP14">
            <v>8.2857142857142865</v>
          </cell>
          <cell r="BQ14">
            <v>0</v>
          </cell>
          <cell r="BR14">
            <v>0</v>
          </cell>
          <cell r="BS14">
            <v>0</v>
          </cell>
          <cell r="BU14">
            <v>100</v>
          </cell>
          <cell r="BV14">
            <v>4.7</v>
          </cell>
          <cell r="BX14">
            <v>6</v>
          </cell>
          <cell r="BY14">
            <v>6</v>
          </cell>
          <cell r="BZ14">
            <v>75</v>
          </cell>
          <cell r="CA14">
            <v>7.5</v>
          </cell>
          <cell r="CB14">
            <v>1</v>
          </cell>
          <cell r="CC14">
            <v>18.833333333333332</v>
          </cell>
          <cell r="CD14">
            <v>0</v>
          </cell>
          <cell r="CE14">
            <v>0</v>
          </cell>
          <cell r="CF14">
            <v>0</v>
          </cell>
          <cell r="CH14">
            <v>100</v>
          </cell>
          <cell r="CI14">
            <v>4.5</v>
          </cell>
          <cell r="CK14">
            <v>13</v>
          </cell>
          <cell r="CL14">
            <v>6</v>
          </cell>
          <cell r="CM14">
            <v>87.096774193548384</v>
          </cell>
          <cell r="CN14">
            <v>1.8461538461538463</v>
          </cell>
          <cell r="CO14">
            <v>2.1666666666666665</v>
          </cell>
          <cell r="CP14">
            <v>29.153846153846153</v>
          </cell>
          <cell r="CQ14">
            <v>0</v>
          </cell>
          <cell r="CR14">
            <v>0</v>
          </cell>
          <cell r="CS14">
            <v>0</v>
          </cell>
          <cell r="CU14">
            <v>84.615384615384613</v>
          </cell>
          <cell r="CV14">
            <v>5.225806451612903</v>
          </cell>
          <cell r="CX14">
            <v>12</v>
          </cell>
          <cell r="CY14">
            <v>6</v>
          </cell>
          <cell r="CZ14">
            <v>65.591397849462368</v>
          </cell>
          <cell r="DA14">
            <v>5.333333333333333</v>
          </cell>
          <cell r="DB14">
            <v>2</v>
          </cell>
          <cell r="DC14">
            <v>7</v>
          </cell>
          <cell r="DD14">
            <v>0</v>
          </cell>
          <cell r="DE14">
            <v>0</v>
          </cell>
          <cell r="DF14">
            <v>0</v>
          </cell>
          <cell r="DH14">
            <v>66.666666666666657</v>
          </cell>
          <cell r="DI14">
            <v>3.935483870967742</v>
          </cell>
          <cell r="DK14">
            <v>12</v>
          </cell>
          <cell r="DL14">
            <v>6</v>
          </cell>
          <cell r="DM14">
            <v>133.88888888888889</v>
          </cell>
          <cell r="DN14">
            <v>-5.083333333333333</v>
          </cell>
          <cell r="DO14">
            <v>2</v>
          </cell>
          <cell r="DP14">
            <v>17.416666666666668</v>
          </cell>
          <cell r="DQ14">
            <v>0</v>
          </cell>
          <cell r="DR14">
            <v>0</v>
          </cell>
          <cell r="DS14">
            <v>0</v>
          </cell>
          <cell r="DU14">
            <v>83.333333333333343</v>
          </cell>
          <cell r="DV14">
            <v>8.0333333333333332</v>
          </cell>
          <cell r="DX14">
            <v>25</v>
          </cell>
          <cell r="DY14">
            <v>6</v>
          </cell>
          <cell r="DZ14">
            <v>132.79569892473117</v>
          </cell>
          <cell r="EA14">
            <v>-2.44</v>
          </cell>
          <cell r="EB14">
            <v>4.166666666666667</v>
          </cell>
          <cell r="EC14">
            <v>11.04</v>
          </cell>
          <cell r="ED14">
            <v>0</v>
          </cell>
          <cell r="EE14">
            <v>0</v>
          </cell>
          <cell r="EF14">
            <v>0</v>
          </cell>
          <cell r="EH14">
            <v>92</v>
          </cell>
          <cell r="EI14">
            <v>7.967741935483871</v>
          </cell>
          <cell r="EK14">
            <v>15</v>
          </cell>
          <cell r="EL14">
            <v>6</v>
          </cell>
          <cell r="EM14">
            <v>82.777777777777771</v>
          </cell>
          <cell r="EN14">
            <v>2.0666666666666669</v>
          </cell>
          <cell r="EO14">
            <v>2.5</v>
          </cell>
          <cell r="EP14">
            <v>13.266666666666667</v>
          </cell>
          <cell r="EQ14">
            <v>0</v>
          </cell>
          <cell r="ER14">
            <v>0</v>
          </cell>
          <cell r="ES14">
            <v>0</v>
          </cell>
          <cell r="EU14">
            <v>86.666666666666671</v>
          </cell>
          <cell r="EV14">
            <v>4.9666666666666668</v>
          </cell>
          <cell r="EX14">
            <v>11</v>
          </cell>
          <cell r="EY14">
            <v>6</v>
          </cell>
          <cell r="EZ14">
            <v>87.096774193548384</v>
          </cell>
          <cell r="FA14">
            <v>2.1818181818181817</v>
          </cell>
          <cell r="FB14">
            <v>1.8333333333333333</v>
          </cell>
          <cell r="FC14">
            <v>10.545454545454545</v>
          </cell>
          <cell r="FD14">
            <v>0</v>
          </cell>
          <cell r="FE14">
            <v>0</v>
          </cell>
          <cell r="FF14">
            <v>0</v>
          </cell>
          <cell r="FH14">
            <v>100</v>
          </cell>
          <cell r="FI14">
            <v>5.225806451612903</v>
          </cell>
          <cell r="FK14">
            <v>166</v>
          </cell>
          <cell r="FL14">
            <v>6</v>
          </cell>
          <cell r="FM14">
            <v>86.164383561643831</v>
          </cell>
          <cell r="FN14">
            <v>1.8253012048192772</v>
          </cell>
          <cell r="FO14">
            <v>27.666666666666668</v>
          </cell>
          <cell r="FP14">
            <v>12.325301204819278</v>
          </cell>
          <cell r="FQ14">
            <v>0</v>
          </cell>
          <cell r="FR14">
            <v>0</v>
          </cell>
          <cell r="FS14">
            <v>0</v>
          </cell>
          <cell r="FU14">
            <v>85.542168674698786</v>
          </cell>
          <cell r="FV14">
            <v>5.1698630136986301</v>
          </cell>
          <cell r="FW14">
            <v>2</v>
          </cell>
        </row>
        <row r="15">
          <cell r="A15">
            <v>11</v>
          </cell>
          <cell r="B15" t="str">
            <v>GINECOLOGIA</v>
          </cell>
          <cell r="C15" t="str">
            <v xml:space="preserve"> </v>
          </cell>
          <cell r="D15" t="str">
            <v xml:space="preserve"> </v>
          </cell>
          <cell r="E15">
            <v>2</v>
          </cell>
          <cell r="F15">
            <v>14</v>
          </cell>
          <cell r="G15">
            <v>45</v>
          </cell>
          <cell r="H15">
            <v>19</v>
          </cell>
          <cell r="I15" t="str">
            <v xml:space="preserve"> </v>
          </cell>
          <cell r="J15">
            <v>80</v>
          </cell>
          <cell r="K15">
            <v>6</v>
          </cell>
          <cell r="L15">
            <v>2</v>
          </cell>
          <cell r="M15">
            <v>50</v>
          </cell>
          <cell r="N15">
            <v>5.166666666666667</v>
          </cell>
          <cell r="O15">
            <v>3</v>
          </cell>
          <cell r="P15">
            <v>3.6666666666666665</v>
          </cell>
          <cell r="Q15">
            <v>0</v>
          </cell>
          <cell r="R15">
            <v>0</v>
          </cell>
          <cell r="S15">
            <v>0</v>
          </cell>
          <cell r="U15">
            <v>83.333333333333343</v>
          </cell>
          <cell r="V15">
            <v>1</v>
          </cell>
          <cell r="W15">
            <v>19</v>
          </cell>
          <cell r="X15">
            <v>12</v>
          </cell>
          <cell r="Y15">
            <v>2</v>
          </cell>
          <cell r="Z15">
            <v>83.928571428571431</v>
          </cell>
          <cell r="AA15">
            <v>0.75</v>
          </cell>
          <cell r="AB15">
            <v>6</v>
          </cell>
          <cell r="AC15">
            <v>4.583333333333333</v>
          </cell>
          <cell r="AD15">
            <v>0</v>
          </cell>
          <cell r="AE15">
            <v>0</v>
          </cell>
          <cell r="AF15">
            <v>0</v>
          </cell>
          <cell r="AH15">
            <v>25</v>
          </cell>
          <cell r="AI15">
            <v>1.6785714285714286</v>
          </cell>
          <cell r="AJ15">
            <v>22</v>
          </cell>
          <cell r="AK15">
            <v>9</v>
          </cell>
          <cell r="AL15">
            <v>2</v>
          </cell>
          <cell r="AM15">
            <v>46.774193548387096</v>
          </cell>
          <cell r="AN15">
            <v>3.6666666666666665</v>
          </cell>
          <cell r="AO15">
            <v>4.5</v>
          </cell>
          <cell r="AP15">
            <v>3.2222222222222223</v>
          </cell>
          <cell r="AQ15">
            <v>0</v>
          </cell>
          <cell r="AR15">
            <v>0</v>
          </cell>
          <cell r="AS15">
            <v>0</v>
          </cell>
          <cell r="AU15">
            <v>66.666666666666657</v>
          </cell>
          <cell r="AV15">
            <v>0.93548387096774188</v>
          </cell>
          <cell r="AW15">
            <v>12</v>
          </cell>
          <cell r="AX15">
            <v>7</v>
          </cell>
          <cell r="AY15">
            <v>2</v>
          </cell>
          <cell r="AZ15">
            <v>43.548387096774192</v>
          </cell>
          <cell r="BA15">
            <v>5</v>
          </cell>
          <cell r="BB15">
            <v>3.5</v>
          </cell>
          <cell r="BC15">
            <v>4</v>
          </cell>
          <cell r="BD15">
            <v>0</v>
          </cell>
          <cell r="BE15">
            <v>0</v>
          </cell>
          <cell r="BF15">
            <v>0</v>
          </cell>
          <cell r="BH15">
            <v>42.857142857142854</v>
          </cell>
          <cell r="BI15">
            <v>0.9</v>
          </cell>
          <cell r="BJ15">
            <v>15</v>
          </cell>
          <cell r="BK15">
            <v>6</v>
          </cell>
          <cell r="BL15">
            <v>2</v>
          </cell>
          <cell r="BM15">
            <v>27.419354838709676</v>
          </cell>
          <cell r="BN15">
            <v>7.5</v>
          </cell>
          <cell r="BO15">
            <v>3</v>
          </cell>
          <cell r="BP15">
            <v>2.6666666666666665</v>
          </cell>
          <cell r="BQ15">
            <v>0</v>
          </cell>
          <cell r="BR15">
            <v>0</v>
          </cell>
          <cell r="BS15">
            <v>0</v>
          </cell>
          <cell r="BU15">
            <v>50</v>
          </cell>
          <cell r="BV15">
            <v>0.5</v>
          </cell>
          <cell r="BW15">
            <v>11</v>
          </cell>
          <cell r="BX15">
            <v>2</v>
          </cell>
          <cell r="BY15">
            <v>2</v>
          </cell>
          <cell r="BZ15">
            <v>18.333333333333332</v>
          </cell>
          <cell r="CA15">
            <v>24.5</v>
          </cell>
          <cell r="CB15">
            <v>1</v>
          </cell>
          <cell r="CC15">
            <v>3</v>
          </cell>
          <cell r="CD15">
            <v>0</v>
          </cell>
          <cell r="CE15">
            <v>0</v>
          </cell>
          <cell r="CF15">
            <v>0</v>
          </cell>
          <cell r="CH15">
            <v>50</v>
          </cell>
          <cell r="CI15">
            <v>0.36666666666666664</v>
          </cell>
          <cell r="CK15">
            <v>6</v>
          </cell>
          <cell r="CL15">
            <v>2</v>
          </cell>
          <cell r="CM15">
            <v>61.29032258064516</v>
          </cell>
          <cell r="CN15">
            <v>4</v>
          </cell>
          <cell r="CO15">
            <v>3</v>
          </cell>
          <cell r="CP15">
            <v>7.666666666666667</v>
          </cell>
          <cell r="CQ15">
            <v>0</v>
          </cell>
          <cell r="CR15">
            <v>0</v>
          </cell>
          <cell r="CS15">
            <v>0</v>
          </cell>
          <cell r="CU15">
            <v>66.666666666666657</v>
          </cell>
          <cell r="CV15">
            <v>1.2258064516129032</v>
          </cell>
          <cell r="CW15">
            <v>4</v>
          </cell>
          <cell r="CX15">
            <v>3</v>
          </cell>
          <cell r="CY15">
            <v>2</v>
          </cell>
          <cell r="CZ15">
            <v>53.225806451612897</v>
          </cell>
          <cell r="DA15">
            <v>9.6666666666666661</v>
          </cell>
          <cell r="DB15">
            <v>1.5</v>
          </cell>
          <cell r="DC15">
            <v>10</v>
          </cell>
          <cell r="DD15">
            <v>0</v>
          </cell>
          <cell r="DE15">
            <v>0</v>
          </cell>
          <cell r="DF15">
            <v>0</v>
          </cell>
          <cell r="DH15">
            <v>66.666666666666657</v>
          </cell>
          <cell r="DI15">
            <v>1.064516129032258</v>
          </cell>
          <cell r="DJ15">
            <v>11</v>
          </cell>
          <cell r="DK15">
            <v>7</v>
          </cell>
          <cell r="DL15">
            <v>2</v>
          </cell>
          <cell r="DM15">
            <v>96.666666666666671</v>
          </cell>
          <cell r="DN15">
            <v>0.2857142857142857</v>
          </cell>
          <cell r="DO15">
            <v>3.5</v>
          </cell>
          <cell r="DP15">
            <v>6.5714285714285712</v>
          </cell>
          <cell r="DQ15">
            <v>0</v>
          </cell>
          <cell r="DR15">
            <v>0</v>
          </cell>
          <cell r="DS15">
            <v>0</v>
          </cell>
          <cell r="DU15">
            <v>42.857142857142854</v>
          </cell>
          <cell r="DV15">
            <v>1.9333333333333333</v>
          </cell>
          <cell r="DW15">
            <v>4</v>
          </cell>
          <cell r="DX15">
            <v>8</v>
          </cell>
          <cell r="DY15">
            <v>2</v>
          </cell>
          <cell r="DZ15">
            <v>64.516129032258064</v>
          </cell>
          <cell r="EA15">
            <v>2.75</v>
          </cell>
          <cell r="EB15">
            <v>4</v>
          </cell>
          <cell r="EC15">
            <v>7.5</v>
          </cell>
          <cell r="ED15">
            <v>0</v>
          </cell>
          <cell r="EE15">
            <v>0</v>
          </cell>
          <cell r="EF15">
            <v>0</v>
          </cell>
          <cell r="EH15">
            <v>50</v>
          </cell>
          <cell r="EI15">
            <v>1.2903225806451613</v>
          </cell>
          <cell r="EJ15">
            <v>10</v>
          </cell>
          <cell r="EK15">
            <v>6</v>
          </cell>
          <cell r="EL15">
            <v>2</v>
          </cell>
          <cell r="EM15">
            <v>66.666666666666657</v>
          </cell>
          <cell r="EN15">
            <v>3.3333333333333335</v>
          </cell>
          <cell r="EO15">
            <v>3</v>
          </cell>
          <cell r="EP15">
            <v>3.3333333333333335</v>
          </cell>
          <cell r="EQ15">
            <v>0</v>
          </cell>
          <cell r="ER15">
            <v>0</v>
          </cell>
          <cell r="ES15">
            <v>0</v>
          </cell>
          <cell r="EU15">
            <v>66.666666666666657</v>
          </cell>
          <cell r="EV15">
            <v>1.3333333333333333</v>
          </cell>
          <cell r="EW15">
            <v>14</v>
          </cell>
          <cell r="EX15">
            <v>8</v>
          </cell>
          <cell r="EY15">
            <v>2</v>
          </cell>
          <cell r="EZ15">
            <v>54.838709677419352</v>
          </cell>
          <cell r="FA15">
            <v>3.5</v>
          </cell>
          <cell r="FB15">
            <v>4</v>
          </cell>
          <cell r="FC15">
            <v>6.875</v>
          </cell>
          <cell r="FD15">
            <v>0</v>
          </cell>
          <cell r="FE15">
            <v>0</v>
          </cell>
          <cell r="FF15">
            <v>0</v>
          </cell>
          <cell r="FH15">
            <v>75</v>
          </cell>
          <cell r="FI15">
            <v>1.096774193548387</v>
          </cell>
          <cell r="FJ15">
            <v>15</v>
          </cell>
          <cell r="FK15">
            <v>80</v>
          </cell>
          <cell r="FL15">
            <v>2</v>
          </cell>
          <cell r="FM15">
            <v>55.479452054794521</v>
          </cell>
          <cell r="FN15">
            <v>4.0625</v>
          </cell>
          <cell r="FO15">
            <v>40</v>
          </cell>
          <cell r="FP15">
            <v>5.1624999999999996</v>
          </cell>
          <cell r="FQ15">
            <v>0</v>
          </cell>
          <cell r="FR15">
            <v>0</v>
          </cell>
          <cell r="FS15">
            <v>0</v>
          </cell>
          <cell r="FU15">
            <v>55.000000000000007</v>
          </cell>
          <cell r="FV15">
            <v>1.1095890410958904</v>
          </cell>
          <cell r="FW15">
            <v>137</v>
          </cell>
        </row>
        <row r="16">
          <cell r="A16">
            <v>12</v>
          </cell>
          <cell r="B16" t="str">
            <v>ODONTOPEDIATRIA</v>
          </cell>
          <cell r="C16" t="str">
            <v xml:space="preserve"> </v>
          </cell>
          <cell r="D16" t="str">
            <v xml:space="preserve"> </v>
          </cell>
          <cell r="E16">
            <v>22</v>
          </cell>
          <cell r="F16">
            <v>28</v>
          </cell>
          <cell r="G16">
            <v>14</v>
          </cell>
          <cell r="H16">
            <v>17</v>
          </cell>
          <cell r="I16">
            <v>51</v>
          </cell>
          <cell r="J16">
            <v>30</v>
          </cell>
          <cell r="K16">
            <v>11</v>
          </cell>
          <cell r="L16">
            <v>2</v>
          </cell>
          <cell r="M16">
            <v>22.58064516129032</v>
          </cell>
          <cell r="N16">
            <v>4.3636363636363633</v>
          </cell>
          <cell r="O16">
            <v>5.5</v>
          </cell>
          <cell r="P16">
            <v>1.3636363636363635</v>
          </cell>
          <cell r="Q16">
            <v>0</v>
          </cell>
          <cell r="R16">
            <v>0</v>
          </cell>
          <cell r="S16">
            <v>0</v>
          </cell>
          <cell r="U16">
            <v>72.727272727272734</v>
          </cell>
          <cell r="V16">
            <v>0.45161290322580644</v>
          </cell>
          <cell r="W16">
            <v>39</v>
          </cell>
          <cell r="X16">
            <v>6</v>
          </cell>
          <cell r="Y16">
            <v>2</v>
          </cell>
          <cell r="Z16">
            <v>16.071428571428573</v>
          </cell>
          <cell r="AA16">
            <v>7.833333333333333</v>
          </cell>
          <cell r="AB16">
            <v>3</v>
          </cell>
          <cell r="AC16">
            <v>1.5</v>
          </cell>
          <cell r="AD16">
            <v>0</v>
          </cell>
          <cell r="AE16">
            <v>0</v>
          </cell>
          <cell r="AF16">
            <v>0</v>
          </cell>
          <cell r="AH16">
            <v>83.333333333333343</v>
          </cell>
          <cell r="AI16">
            <v>0.32142857142857145</v>
          </cell>
          <cell r="AJ16">
            <v>34</v>
          </cell>
          <cell r="AK16">
            <v>7</v>
          </cell>
          <cell r="AL16">
            <v>2</v>
          </cell>
          <cell r="AM16">
            <v>14.516129032258066</v>
          </cell>
          <cell r="AN16">
            <v>7.5714285714285712</v>
          </cell>
          <cell r="AO16">
            <v>3.5</v>
          </cell>
          <cell r="AP16">
            <v>1.2857142857142858</v>
          </cell>
          <cell r="AQ16">
            <v>0</v>
          </cell>
          <cell r="AR16">
            <v>0</v>
          </cell>
          <cell r="AS16">
            <v>0</v>
          </cell>
          <cell r="AU16">
            <v>71.428571428571431</v>
          </cell>
          <cell r="AV16">
            <v>0.29032258064516131</v>
          </cell>
          <cell r="AW16">
            <v>36</v>
          </cell>
          <cell r="AX16">
            <v>8</v>
          </cell>
          <cell r="AY16">
            <v>2</v>
          </cell>
          <cell r="AZ16">
            <v>22.58064516129032</v>
          </cell>
          <cell r="BA16">
            <v>6</v>
          </cell>
          <cell r="BB16">
            <v>4</v>
          </cell>
          <cell r="BC16">
            <v>1.75</v>
          </cell>
          <cell r="BD16">
            <v>0</v>
          </cell>
          <cell r="BE16">
            <v>0</v>
          </cell>
          <cell r="BF16">
            <v>0</v>
          </cell>
          <cell r="BH16">
            <v>75</v>
          </cell>
          <cell r="BI16">
            <v>0.46666666666666667</v>
          </cell>
          <cell r="BJ16">
            <v>35</v>
          </cell>
          <cell r="BK16">
            <v>6</v>
          </cell>
          <cell r="BL16">
            <v>2</v>
          </cell>
          <cell r="BM16">
            <v>14.516129032258066</v>
          </cell>
          <cell r="BN16">
            <v>8.8333333333333339</v>
          </cell>
          <cell r="BO16">
            <v>3</v>
          </cell>
          <cell r="BP16">
            <v>1.5</v>
          </cell>
          <cell r="BQ16">
            <v>0</v>
          </cell>
          <cell r="BR16">
            <v>0</v>
          </cell>
          <cell r="BS16">
            <v>0</v>
          </cell>
          <cell r="BU16">
            <v>50</v>
          </cell>
          <cell r="BV16">
            <v>0.3</v>
          </cell>
          <cell r="BW16">
            <v>47</v>
          </cell>
          <cell r="BX16">
            <v>5</v>
          </cell>
          <cell r="BY16">
            <v>2</v>
          </cell>
          <cell r="BZ16">
            <v>11.666666666666666</v>
          </cell>
          <cell r="CA16">
            <v>10.6</v>
          </cell>
          <cell r="CB16">
            <v>2.5</v>
          </cell>
          <cell r="CC16">
            <v>3.2</v>
          </cell>
          <cell r="CD16">
            <v>0</v>
          </cell>
          <cell r="CE16">
            <v>0</v>
          </cell>
          <cell r="CF16">
            <v>0</v>
          </cell>
          <cell r="CH16">
            <v>100</v>
          </cell>
          <cell r="CI16">
            <v>0.23333333333333334</v>
          </cell>
          <cell r="CJ16">
            <v>63</v>
          </cell>
          <cell r="CK16">
            <v>4</v>
          </cell>
          <cell r="CL16">
            <v>2</v>
          </cell>
          <cell r="CM16">
            <v>12.903225806451612</v>
          </cell>
          <cell r="CN16">
            <v>13.5</v>
          </cell>
          <cell r="CO16">
            <v>2</v>
          </cell>
          <cell r="CP16">
            <v>2</v>
          </cell>
          <cell r="CQ16">
            <v>0</v>
          </cell>
          <cell r="CR16">
            <v>0</v>
          </cell>
          <cell r="CS16">
            <v>0</v>
          </cell>
          <cell r="CU16">
            <v>75</v>
          </cell>
          <cell r="CV16">
            <v>0.25806451612903225</v>
          </cell>
          <cell r="CW16">
            <v>64</v>
          </cell>
          <cell r="CX16">
            <v>2</v>
          </cell>
          <cell r="CY16">
            <v>2</v>
          </cell>
          <cell r="CZ16">
            <v>4.838709677419355</v>
          </cell>
          <cell r="DA16">
            <v>29.5</v>
          </cell>
          <cell r="DB16">
            <v>1</v>
          </cell>
          <cell r="DC16">
            <v>1.5</v>
          </cell>
          <cell r="DD16">
            <v>0</v>
          </cell>
          <cell r="DE16">
            <v>0</v>
          </cell>
          <cell r="DF16">
            <v>0</v>
          </cell>
          <cell r="DH16">
            <v>100</v>
          </cell>
          <cell r="DI16">
            <v>9.6774193548387094E-2</v>
          </cell>
          <cell r="DJ16">
            <v>81</v>
          </cell>
          <cell r="DK16">
            <v>6</v>
          </cell>
          <cell r="DL16">
            <v>2</v>
          </cell>
          <cell r="DM16">
            <v>21.666666666666668</v>
          </cell>
          <cell r="DN16">
            <v>7.833333333333333</v>
          </cell>
          <cell r="DO16">
            <v>3</v>
          </cell>
          <cell r="DP16">
            <v>2.1666666666666665</v>
          </cell>
          <cell r="DQ16">
            <v>0</v>
          </cell>
          <cell r="DR16">
            <v>0</v>
          </cell>
          <cell r="DS16">
            <v>0</v>
          </cell>
          <cell r="DU16">
            <v>50</v>
          </cell>
          <cell r="DV16">
            <v>0.43333333333333335</v>
          </cell>
          <cell r="DW16">
            <v>44</v>
          </cell>
          <cell r="DX16">
            <v>8</v>
          </cell>
          <cell r="DY16">
            <v>2</v>
          </cell>
          <cell r="DZ16">
            <v>14.516129032258066</v>
          </cell>
          <cell r="EA16">
            <v>6.625</v>
          </cell>
          <cell r="EB16">
            <v>4</v>
          </cell>
          <cell r="EC16">
            <v>1.375</v>
          </cell>
          <cell r="ED16">
            <v>0</v>
          </cell>
          <cell r="EE16">
            <v>0</v>
          </cell>
          <cell r="EF16">
            <v>0</v>
          </cell>
          <cell r="EH16">
            <v>100</v>
          </cell>
          <cell r="EI16">
            <v>0.29032258064516131</v>
          </cell>
          <cell r="EJ16">
            <v>105</v>
          </cell>
          <cell r="EK16">
            <v>8</v>
          </cell>
          <cell r="EL16">
            <v>2</v>
          </cell>
          <cell r="EM16">
            <v>15</v>
          </cell>
          <cell r="EN16">
            <v>6.375</v>
          </cell>
          <cell r="EO16">
            <v>4</v>
          </cell>
          <cell r="EP16">
            <v>1.125</v>
          </cell>
          <cell r="EQ16">
            <v>0</v>
          </cell>
          <cell r="ER16">
            <v>0</v>
          </cell>
          <cell r="ES16">
            <v>0</v>
          </cell>
          <cell r="EU16">
            <v>75</v>
          </cell>
          <cell r="EV16">
            <v>0.3</v>
          </cell>
          <cell r="EW16">
            <v>55</v>
          </cell>
          <cell r="EX16">
            <v>10</v>
          </cell>
          <cell r="EY16">
            <v>2</v>
          </cell>
          <cell r="EZ16">
            <v>20.967741935483872</v>
          </cell>
          <cell r="FA16">
            <v>4.9000000000000004</v>
          </cell>
          <cell r="FB16">
            <v>5</v>
          </cell>
          <cell r="FC16">
            <v>1.3</v>
          </cell>
          <cell r="FD16">
            <v>0</v>
          </cell>
          <cell r="FE16">
            <v>0</v>
          </cell>
          <cell r="FF16">
            <v>0</v>
          </cell>
          <cell r="FH16">
            <v>70</v>
          </cell>
          <cell r="FI16">
            <v>0.41935483870967744</v>
          </cell>
          <cell r="FJ16">
            <v>31</v>
          </cell>
          <cell r="FK16">
            <v>81</v>
          </cell>
          <cell r="FL16">
            <v>2</v>
          </cell>
          <cell r="FM16">
            <v>16.027397260273972</v>
          </cell>
          <cell r="FN16">
            <v>7.5679012345679011</v>
          </cell>
          <cell r="FO16">
            <v>40.5</v>
          </cell>
          <cell r="FP16">
            <v>1.5925925925925926</v>
          </cell>
          <cell r="FQ16">
            <v>0</v>
          </cell>
          <cell r="FR16">
            <v>0</v>
          </cell>
          <cell r="FS16">
            <v>0</v>
          </cell>
          <cell r="FU16">
            <v>75.308641975308646</v>
          </cell>
          <cell r="FV16">
            <v>0.32054794520547947</v>
          </cell>
          <cell r="FW16">
            <v>634</v>
          </cell>
        </row>
        <row r="17">
          <cell r="A17">
            <v>13</v>
          </cell>
          <cell r="B17" t="str">
            <v>TOTAL</v>
          </cell>
          <cell r="C17">
            <v>68</v>
          </cell>
          <cell r="D17">
            <v>334</v>
          </cell>
          <cell r="E17">
            <v>949</v>
          </cell>
          <cell r="F17">
            <v>924</v>
          </cell>
          <cell r="G17">
            <v>790</v>
          </cell>
          <cell r="H17">
            <v>230</v>
          </cell>
          <cell r="I17">
            <v>1889</v>
          </cell>
          <cell r="J17">
            <v>1406</v>
          </cell>
          <cell r="K17">
            <v>337</v>
          </cell>
          <cell r="L17">
            <v>171</v>
          </cell>
          <cell r="M17">
            <v>74.2</v>
          </cell>
          <cell r="N17">
            <v>4.0999999999999996</v>
          </cell>
          <cell r="O17">
            <v>2</v>
          </cell>
          <cell r="P17">
            <v>12.9</v>
          </cell>
          <cell r="Q17">
            <v>7</v>
          </cell>
          <cell r="R17">
            <v>2.1</v>
          </cell>
          <cell r="S17">
            <v>2.1</v>
          </cell>
          <cell r="T17">
            <v>0</v>
          </cell>
          <cell r="U17">
            <v>73.3</v>
          </cell>
          <cell r="V17">
            <v>126.9</v>
          </cell>
          <cell r="W17">
            <v>256</v>
          </cell>
          <cell r="X17">
            <v>327</v>
          </cell>
          <cell r="Y17">
            <v>173</v>
          </cell>
          <cell r="Z17">
            <v>77.3</v>
          </cell>
          <cell r="AA17">
            <v>3.4</v>
          </cell>
          <cell r="AB17">
            <v>1.9</v>
          </cell>
          <cell r="AC17">
            <v>10.6</v>
          </cell>
          <cell r="AD17">
            <v>4</v>
          </cell>
          <cell r="AE17">
            <v>1.2</v>
          </cell>
          <cell r="AF17">
            <v>1.2</v>
          </cell>
          <cell r="AG17">
            <v>0</v>
          </cell>
          <cell r="AH17">
            <v>65.099999999999994</v>
          </cell>
          <cell r="AI17">
            <v>133.69999999999999</v>
          </cell>
          <cell r="AJ17">
            <v>188</v>
          </cell>
          <cell r="AK17">
            <v>370</v>
          </cell>
          <cell r="AL17">
            <v>153</v>
          </cell>
          <cell r="AM17">
            <v>82.1</v>
          </cell>
          <cell r="AN17">
            <v>2.2999999999999998</v>
          </cell>
          <cell r="AO17">
            <v>2.4</v>
          </cell>
          <cell r="AP17">
            <v>12.1</v>
          </cell>
          <cell r="AQ17">
            <v>7</v>
          </cell>
          <cell r="AR17">
            <v>1.9</v>
          </cell>
          <cell r="AS17">
            <v>1.9</v>
          </cell>
          <cell r="AT17">
            <v>0</v>
          </cell>
          <cell r="AU17">
            <v>73.5</v>
          </cell>
          <cell r="AV17">
            <v>125.7</v>
          </cell>
          <cell r="AW17">
            <v>209</v>
          </cell>
          <cell r="AX17">
            <v>301</v>
          </cell>
          <cell r="AY17">
            <v>153</v>
          </cell>
          <cell r="AZ17">
            <v>75.5</v>
          </cell>
          <cell r="BA17">
            <v>3.9</v>
          </cell>
          <cell r="BB17">
            <v>2</v>
          </cell>
          <cell r="BC17">
            <v>11.9</v>
          </cell>
          <cell r="BD17">
            <v>4</v>
          </cell>
          <cell r="BE17">
            <v>1.3</v>
          </cell>
          <cell r="BF17">
            <v>1.3</v>
          </cell>
          <cell r="BG17">
            <v>0</v>
          </cell>
          <cell r="BH17">
            <v>70.8</v>
          </cell>
          <cell r="BI17">
            <v>119</v>
          </cell>
          <cell r="BJ17">
            <v>216</v>
          </cell>
          <cell r="BK17">
            <v>264</v>
          </cell>
          <cell r="BL17">
            <v>146</v>
          </cell>
          <cell r="BM17">
            <v>73.8</v>
          </cell>
          <cell r="BN17">
            <v>4.5</v>
          </cell>
          <cell r="BO17">
            <v>1.8</v>
          </cell>
          <cell r="BP17">
            <v>17.7</v>
          </cell>
          <cell r="BQ17">
            <v>2</v>
          </cell>
          <cell r="BR17">
            <v>0.8</v>
          </cell>
          <cell r="BS17">
            <v>0.8</v>
          </cell>
          <cell r="BT17">
            <v>0</v>
          </cell>
          <cell r="BU17">
            <v>74.2</v>
          </cell>
          <cell r="BV17">
            <v>107.8</v>
          </cell>
          <cell r="BW17">
            <v>182</v>
          </cell>
          <cell r="BX17">
            <v>171</v>
          </cell>
          <cell r="BY17">
            <v>146</v>
          </cell>
          <cell r="BZ17">
            <v>68.900000000000006</v>
          </cell>
          <cell r="CA17">
            <v>8</v>
          </cell>
          <cell r="CB17">
            <v>1.2</v>
          </cell>
          <cell r="CC17">
            <v>17.100000000000001</v>
          </cell>
          <cell r="CD17">
            <v>3</v>
          </cell>
          <cell r="CE17">
            <v>1.8</v>
          </cell>
          <cell r="CF17">
            <v>1.8</v>
          </cell>
          <cell r="CG17">
            <v>0</v>
          </cell>
          <cell r="CH17">
            <v>83.7</v>
          </cell>
          <cell r="CI17">
            <v>100.7</v>
          </cell>
          <cell r="CJ17">
            <v>238</v>
          </cell>
          <cell r="CK17">
            <v>214</v>
          </cell>
          <cell r="CL17">
            <v>144</v>
          </cell>
          <cell r="CM17">
            <v>67.8</v>
          </cell>
          <cell r="CN17">
            <v>6.7</v>
          </cell>
          <cell r="CO17">
            <v>1.5</v>
          </cell>
          <cell r="CP17">
            <v>16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80.373831775700936</v>
          </cell>
          <cell r="CV17">
            <v>97.6</v>
          </cell>
          <cell r="CW17">
            <v>242</v>
          </cell>
          <cell r="CX17">
            <v>204</v>
          </cell>
          <cell r="CY17">
            <v>143</v>
          </cell>
          <cell r="CZ17">
            <v>73.2</v>
          </cell>
          <cell r="DA17">
            <v>5.8</v>
          </cell>
          <cell r="DB17">
            <v>1.4</v>
          </cell>
          <cell r="DC17">
            <v>15.9</v>
          </cell>
          <cell r="DD17">
            <v>6</v>
          </cell>
          <cell r="DE17">
            <v>2.9</v>
          </cell>
          <cell r="DF17">
            <v>2.9</v>
          </cell>
          <cell r="DG17">
            <v>0</v>
          </cell>
          <cell r="DH17">
            <v>80.900000000000006</v>
          </cell>
          <cell r="DI17">
            <v>104.7</v>
          </cell>
          <cell r="DJ17">
            <v>270</v>
          </cell>
          <cell r="DK17">
            <v>213</v>
          </cell>
          <cell r="DL17">
            <v>146</v>
          </cell>
          <cell r="DM17">
            <v>78.8</v>
          </cell>
          <cell r="DN17">
            <v>4.4000000000000004</v>
          </cell>
          <cell r="DO17">
            <v>1.5</v>
          </cell>
          <cell r="DP17">
            <v>14.7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79.3</v>
          </cell>
          <cell r="DV17">
            <v>115</v>
          </cell>
          <cell r="DW17">
            <v>267</v>
          </cell>
          <cell r="DX17">
            <v>299</v>
          </cell>
          <cell r="DY17">
            <v>143</v>
          </cell>
          <cell r="DZ17">
            <v>81.5</v>
          </cell>
          <cell r="EA17">
            <v>2.7</v>
          </cell>
          <cell r="EB17">
            <v>2.1</v>
          </cell>
          <cell r="EC17">
            <v>14.5</v>
          </cell>
          <cell r="ED17">
            <v>2</v>
          </cell>
          <cell r="EE17">
            <v>0.7</v>
          </cell>
          <cell r="EF17">
            <v>0.7</v>
          </cell>
          <cell r="EG17">
            <v>0</v>
          </cell>
          <cell r="EH17">
            <v>83.9</v>
          </cell>
          <cell r="EI17">
            <v>117</v>
          </cell>
          <cell r="EJ17">
            <v>352</v>
          </cell>
          <cell r="EK17">
            <v>293</v>
          </cell>
          <cell r="EL17">
            <v>154</v>
          </cell>
          <cell r="EM17">
            <v>74.099999999999994</v>
          </cell>
          <cell r="EN17">
            <v>4.0999999999999996</v>
          </cell>
          <cell r="EO17">
            <v>1.9</v>
          </cell>
          <cell r="EP17">
            <v>9.9</v>
          </cell>
          <cell r="EQ17">
            <v>3</v>
          </cell>
          <cell r="ER17">
            <v>1</v>
          </cell>
          <cell r="ES17">
            <v>1</v>
          </cell>
          <cell r="ET17">
            <v>0</v>
          </cell>
          <cell r="EU17">
            <v>74.099999999999994</v>
          </cell>
          <cell r="EV17">
            <v>114</v>
          </cell>
          <cell r="EW17">
            <v>262</v>
          </cell>
          <cell r="EX17">
            <v>302</v>
          </cell>
          <cell r="EY17">
            <v>154</v>
          </cell>
          <cell r="EZ17">
            <v>77.400000000000006</v>
          </cell>
          <cell r="FA17">
            <v>3.6</v>
          </cell>
          <cell r="FB17">
            <v>2</v>
          </cell>
          <cell r="FC17">
            <v>13.7</v>
          </cell>
          <cell r="FD17">
            <v>2</v>
          </cell>
          <cell r="FE17">
            <v>0.7</v>
          </cell>
          <cell r="FF17">
            <v>0.7</v>
          </cell>
          <cell r="FG17">
            <v>0</v>
          </cell>
          <cell r="FH17">
            <v>75.900000000000006</v>
          </cell>
          <cell r="FI17">
            <v>119</v>
          </cell>
          <cell r="FJ17">
            <v>274</v>
          </cell>
          <cell r="FK17">
            <v>3295</v>
          </cell>
          <cell r="FL17">
            <v>152</v>
          </cell>
          <cell r="FM17">
            <v>75.599999999999994</v>
          </cell>
          <cell r="FN17">
            <v>4.0999999999999996</v>
          </cell>
          <cell r="FO17">
            <v>21.7</v>
          </cell>
          <cell r="FP17">
            <v>13.6</v>
          </cell>
          <cell r="FQ17">
            <v>40</v>
          </cell>
          <cell r="FR17">
            <v>1.2</v>
          </cell>
          <cell r="FS17">
            <v>1.2</v>
          </cell>
          <cell r="FT17">
            <v>0</v>
          </cell>
          <cell r="FU17">
            <v>75.900000000000006</v>
          </cell>
          <cell r="FV17">
            <v>115</v>
          </cell>
          <cell r="FW17">
            <v>2956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5">
          <cell r="A5">
            <v>1</v>
          </cell>
          <cell r="B5" t="str">
            <v>CIRUGIA GENERAL</v>
          </cell>
          <cell r="C5">
            <v>141</v>
          </cell>
          <cell r="D5">
            <v>31</v>
          </cell>
          <cell r="F5">
            <v>0.16666666666666666</v>
          </cell>
          <cell r="G5">
            <v>4</v>
          </cell>
          <cell r="J5">
            <v>109</v>
          </cell>
          <cell r="K5">
            <v>34</v>
          </cell>
          <cell r="M5">
            <v>0.22727272727272727</v>
          </cell>
          <cell r="N5">
            <v>4</v>
          </cell>
          <cell r="Q5">
            <v>118</v>
          </cell>
          <cell r="R5">
            <v>29</v>
          </cell>
          <cell r="T5">
            <v>9.5238095238095233E-2</v>
          </cell>
          <cell r="U5">
            <v>4</v>
          </cell>
          <cell r="X5">
            <v>108</v>
          </cell>
          <cell r="Y5">
            <v>38</v>
          </cell>
          <cell r="AA5">
            <v>0.14285714285714285</v>
          </cell>
          <cell r="AB5">
            <v>2</v>
          </cell>
          <cell r="AE5">
            <v>97</v>
          </cell>
          <cell r="AF5">
            <v>12</v>
          </cell>
          <cell r="AH5">
            <v>0.19</v>
          </cell>
          <cell r="AI5">
            <v>2</v>
          </cell>
          <cell r="AL5">
            <v>93</v>
          </cell>
          <cell r="AO5">
            <v>0.11</v>
          </cell>
          <cell r="AP5">
            <v>1</v>
          </cell>
          <cell r="AS5">
            <v>111</v>
          </cell>
          <cell r="AV5">
            <v>0.16</v>
          </cell>
          <cell r="AW5">
            <v>3</v>
          </cell>
          <cell r="AZ5">
            <v>111</v>
          </cell>
          <cell r="BA5">
            <v>4</v>
          </cell>
          <cell r="BC5">
            <v>0.19</v>
          </cell>
          <cell r="BD5">
            <v>4</v>
          </cell>
          <cell r="BG5">
            <v>125</v>
          </cell>
          <cell r="BJ5">
            <v>0.08</v>
          </cell>
          <cell r="BK5">
            <v>2</v>
          </cell>
          <cell r="BN5">
            <v>117</v>
          </cell>
          <cell r="BO5">
            <v>22</v>
          </cell>
          <cell r="BQ5">
            <v>0.18</v>
          </cell>
          <cell r="BR5">
            <v>2</v>
          </cell>
          <cell r="BU5">
            <v>127</v>
          </cell>
          <cell r="BV5">
            <v>15</v>
          </cell>
          <cell r="BX5">
            <v>0.17</v>
          </cell>
          <cell r="BY5">
            <v>2</v>
          </cell>
          <cell r="CB5">
            <v>120</v>
          </cell>
          <cell r="CC5">
            <v>16</v>
          </cell>
          <cell r="CE5">
            <v>0.14000000000000001</v>
          </cell>
          <cell r="CF5">
            <v>1</v>
          </cell>
          <cell r="CI5">
            <v>1377</v>
          </cell>
          <cell r="CJ5">
            <v>201</v>
          </cell>
          <cell r="CL5">
            <v>0.15</v>
          </cell>
          <cell r="CM5">
            <v>31</v>
          </cell>
        </row>
        <row r="6">
          <cell r="A6">
            <v>2</v>
          </cell>
          <cell r="B6" t="str">
            <v>UROLOGIA</v>
          </cell>
          <cell r="C6">
            <v>57</v>
          </cell>
          <cell r="D6">
            <v>23</v>
          </cell>
          <cell r="F6">
            <v>0.06</v>
          </cell>
          <cell r="J6">
            <v>55</v>
          </cell>
          <cell r="K6">
            <v>19</v>
          </cell>
          <cell r="M6">
            <v>8.3333333333333329E-2</v>
          </cell>
          <cell r="Q6">
            <v>71</v>
          </cell>
          <cell r="R6">
            <v>21</v>
          </cell>
          <cell r="T6">
            <v>0.14925373134328357</v>
          </cell>
          <cell r="U6">
            <v>2</v>
          </cell>
          <cell r="X6">
            <v>60</v>
          </cell>
          <cell r="Y6">
            <v>21</v>
          </cell>
          <cell r="AA6">
            <v>3.5714285714285712E-2</v>
          </cell>
          <cell r="AE6">
            <v>27</v>
          </cell>
          <cell r="AF6">
            <v>11</v>
          </cell>
          <cell r="AH6">
            <v>0.15</v>
          </cell>
          <cell r="AL6">
            <v>4</v>
          </cell>
          <cell r="AO6">
            <v>0</v>
          </cell>
          <cell r="AS6">
            <v>7</v>
          </cell>
          <cell r="AV6">
            <v>0</v>
          </cell>
          <cell r="AZ6">
            <v>9</v>
          </cell>
          <cell r="BC6">
            <v>0</v>
          </cell>
          <cell r="BG6">
            <v>9</v>
          </cell>
          <cell r="BJ6">
            <v>0.33</v>
          </cell>
          <cell r="BN6">
            <v>14</v>
          </cell>
          <cell r="BO6">
            <v>2</v>
          </cell>
          <cell r="BQ6">
            <v>7.0000000000000007E-2</v>
          </cell>
          <cell r="BU6">
            <v>25</v>
          </cell>
          <cell r="BV6">
            <v>13</v>
          </cell>
          <cell r="BX6">
            <v>0.14000000000000001</v>
          </cell>
          <cell r="CB6">
            <v>35</v>
          </cell>
          <cell r="CC6">
            <v>15</v>
          </cell>
          <cell r="CE6">
            <v>0.12</v>
          </cell>
          <cell r="CI6">
            <v>373</v>
          </cell>
          <cell r="CJ6">
            <v>125</v>
          </cell>
          <cell r="CL6">
            <v>0.1</v>
          </cell>
          <cell r="CM6">
            <v>2</v>
          </cell>
        </row>
        <row r="7">
          <cell r="A7">
            <v>3</v>
          </cell>
          <cell r="B7" t="str">
            <v>OFTALMOLOGIA</v>
          </cell>
          <cell r="C7">
            <v>21</v>
          </cell>
          <cell r="D7">
            <v>96</v>
          </cell>
          <cell r="F7">
            <v>0</v>
          </cell>
          <cell r="J7">
            <v>19</v>
          </cell>
          <cell r="K7">
            <v>70</v>
          </cell>
          <cell r="M7">
            <v>0</v>
          </cell>
          <cell r="Q7">
            <v>29</v>
          </cell>
          <cell r="R7">
            <v>71</v>
          </cell>
          <cell r="T7">
            <v>8.6956521739130432E-2</v>
          </cell>
          <cell r="X7">
            <v>21</v>
          </cell>
          <cell r="Y7">
            <v>66</v>
          </cell>
          <cell r="AA7">
            <v>0</v>
          </cell>
          <cell r="AE7">
            <v>11</v>
          </cell>
          <cell r="AF7">
            <v>47</v>
          </cell>
          <cell r="AH7">
            <v>0</v>
          </cell>
          <cell r="AL7">
            <v>2</v>
          </cell>
          <cell r="AO7">
            <v>0</v>
          </cell>
          <cell r="AS7">
            <v>1</v>
          </cell>
          <cell r="AV7">
            <v>0</v>
          </cell>
          <cell r="AZ7">
            <v>0</v>
          </cell>
          <cell r="BC7">
            <v>0</v>
          </cell>
          <cell r="BG7">
            <v>8</v>
          </cell>
          <cell r="BJ7">
            <v>0</v>
          </cell>
          <cell r="BN7">
            <v>1</v>
          </cell>
          <cell r="BO7">
            <v>14</v>
          </cell>
          <cell r="BQ7">
            <v>0</v>
          </cell>
          <cell r="BU7">
            <v>9</v>
          </cell>
          <cell r="BV7">
            <v>37</v>
          </cell>
          <cell r="BX7">
            <v>0.11</v>
          </cell>
          <cell r="CB7">
            <v>6</v>
          </cell>
          <cell r="CE7">
            <v>0</v>
          </cell>
          <cell r="CI7">
            <v>128</v>
          </cell>
          <cell r="CJ7">
            <v>401</v>
          </cell>
          <cell r="CL7">
            <v>0.03</v>
          </cell>
          <cell r="CM7">
            <v>0</v>
          </cell>
        </row>
        <row r="8">
          <cell r="A8">
            <v>4</v>
          </cell>
          <cell r="B8" t="str">
            <v>TRAUMATOLOGIA</v>
          </cell>
          <cell r="C8">
            <v>97</v>
          </cell>
          <cell r="F8">
            <v>8.8235294117647065E-2</v>
          </cell>
          <cell r="J8">
            <v>67</v>
          </cell>
          <cell r="M8">
            <v>0.14583333333333334</v>
          </cell>
          <cell r="Q8">
            <v>75</v>
          </cell>
          <cell r="T8">
            <v>0.14285714285714285</v>
          </cell>
          <cell r="X8">
            <v>73</v>
          </cell>
          <cell r="AA8">
            <v>0.15625</v>
          </cell>
          <cell r="AE8">
            <v>57</v>
          </cell>
          <cell r="AH8">
            <v>0.06</v>
          </cell>
          <cell r="AL8">
            <v>48</v>
          </cell>
          <cell r="AO8">
            <v>0.19</v>
          </cell>
          <cell r="AS8">
            <v>36</v>
          </cell>
          <cell r="AV8">
            <v>0.17</v>
          </cell>
          <cell r="AZ8">
            <v>32</v>
          </cell>
          <cell r="BC8">
            <v>0.12</v>
          </cell>
          <cell r="BG8">
            <v>35</v>
          </cell>
          <cell r="BJ8">
            <v>0.1</v>
          </cell>
          <cell r="BN8">
            <v>56</v>
          </cell>
          <cell r="BQ8">
            <v>0.05</v>
          </cell>
          <cell r="BU8">
            <v>81</v>
          </cell>
          <cell r="BX8">
            <v>0.14000000000000001</v>
          </cell>
          <cell r="CB8">
            <v>63</v>
          </cell>
          <cell r="CE8">
            <v>0.12</v>
          </cell>
          <cell r="CI8">
            <v>720</v>
          </cell>
          <cell r="CJ8">
            <v>0</v>
          </cell>
          <cell r="CL8">
            <v>0.12</v>
          </cell>
          <cell r="CM8">
            <v>0</v>
          </cell>
        </row>
        <row r="9">
          <cell r="A9">
            <v>5</v>
          </cell>
          <cell r="B9" t="str">
            <v>QUEMADOS</v>
          </cell>
          <cell r="C9">
            <v>41</v>
          </cell>
          <cell r="F9">
            <v>3.2258064516129031E-2</v>
          </cell>
          <cell r="H9">
            <v>193</v>
          </cell>
          <cell r="J9">
            <v>25</v>
          </cell>
          <cell r="M9">
            <v>0.04</v>
          </cell>
          <cell r="O9">
            <v>148</v>
          </cell>
          <cell r="Q9">
            <v>24</v>
          </cell>
          <cell r="T9">
            <v>0.2</v>
          </cell>
          <cell r="V9">
            <v>163</v>
          </cell>
          <cell r="X9">
            <v>23</v>
          </cell>
          <cell r="AA9">
            <v>0.04</v>
          </cell>
          <cell r="AC9">
            <v>130</v>
          </cell>
          <cell r="AE9">
            <v>20</v>
          </cell>
          <cell r="AH9">
            <v>0.09</v>
          </cell>
          <cell r="AJ9">
            <v>93</v>
          </cell>
          <cell r="AL9">
            <v>20</v>
          </cell>
          <cell r="AO9">
            <v>0.22</v>
          </cell>
          <cell r="AQ9">
            <v>132</v>
          </cell>
          <cell r="AS9">
            <v>14</v>
          </cell>
          <cell r="AV9">
            <v>0.18</v>
          </cell>
          <cell r="AX9">
            <v>143</v>
          </cell>
          <cell r="AZ9">
            <v>9</v>
          </cell>
          <cell r="BC9">
            <v>0.27</v>
          </cell>
          <cell r="BE9">
            <v>138</v>
          </cell>
          <cell r="BG9">
            <v>20</v>
          </cell>
          <cell r="BJ9">
            <v>0.09</v>
          </cell>
          <cell r="BL9">
            <v>162</v>
          </cell>
          <cell r="BN9">
            <v>33</v>
          </cell>
          <cell r="BQ9">
            <v>0.11</v>
          </cell>
          <cell r="BS9">
            <v>183</v>
          </cell>
          <cell r="BU9">
            <v>28</v>
          </cell>
          <cell r="BX9">
            <v>0.12</v>
          </cell>
          <cell r="BZ9">
            <v>172</v>
          </cell>
          <cell r="CB9">
            <v>30</v>
          </cell>
          <cell r="CE9">
            <v>0.15</v>
          </cell>
          <cell r="CG9">
            <v>151</v>
          </cell>
          <cell r="CI9">
            <v>287</v>
          </cell>
          <cell r="CJ9">
            <v>0</v>
          </cell>
          <cell r="CL9">
            <v>0.12</v>
          </cell>
          <cell r="CM9">
            <v>0</v>
          </cell>
          <cell r="CN9">
            <v>1808</v>
          </cell>
        </row>
        <row r="10">
          <cell r="A10">
            <v>6</v>
          </cell>
          <cell r="B10" t="str">
            <v>NEUROCIRUGIA</v>
          </cell>
          <cell r="C10">
            <v>73</v>
          </cell>
          <cell r="F10">
            <v>0.24489795918367346</v>
          </cell>
          <cell r="J10">
            <v>68</v>
          </cell>
          <cell r="M10">
            <v>0.16666666666666666</v>
          </cell>
          <cell r="Q10">
            <v>53</v>
          </cell>
          <cell r="T10">
            <v>0.30769230769230771</v>
          </cell>
          <cell r="X10">
            <v>40</v>
          </cell>
          <cell r="AA10">
            <v>0.21428571428571427</v>
          </cell>
          <cell r="AE10">
            <v>35</v>
          </cell>
          <cell r="AH10">
            <v>0.24</v>
          </cell>
          <cell r="AL10">
            <v>38</v>
          </cell>
          <cell r="AO10">
            <v>0.33</v>
          </cell>
          <cell r="AS10">
            <v>36</v>
          </cell>
          <cell r="AV10">
            <v>0.1</v>
          </cell>
          <cell r="AZ10">
            <v>45</v>
          </cell>
          <cell r="BC10">
            <v>0.15</v>
          </cell>
          <cell r="BG10">
            <v>52</v>
          </cell>
          <cell r="BJ10">
            <v>0.11</v>
          </cell>
          <cell r="BN10">
            <v>44</v>
          </cell>
          <cell r="BQ10">
            <v>0.14000000000000001</v>
          </cell>
          <cell r="BU10">
            <v>42</v>
          </cell>
          <cell r="BX10">
            <v>0.25</v>
          </cell>
          <cell r="CB10">
            <v>43</v>
          </cell>
          <cell r="CE10">
            <v>0.21</v>
          </cell>
          <cell r="CI10">
            <v>569</v>
          </cell>
          <cell r="CJ10">
            <v>0</v>
          </cell>
          <cell r="CL10">
            <v>0.21</v>
          </cell>
          <cell r="CM10">
            <v>0</v>
          </cell>
        </row>
        <row r="11">
          <cell r="A11">
            <v>7</v>
          </cell>
          <cell r="B11" t="str">
            <v>CIRUGIA PLASTICA</v>
          </cell>
          <cell r="C11">
            <v>57</v>
          </cell>
          <cell r="F11">
            <v>0.10869565217391304</v>
          </cell>
          <cell r="J11">
            <v>64</v>
          </cell>
          <cell r="K11">
            <v>4</v>
          </cell>
          <cell r="M11">
            <v>0.32894736842105265</v>
          </cell>
          <cell r="Q11">
            <v>47</v>
          </cell>
          <cell r="R11">
            <v>8</v>
          </cell>
          <cell r="T11">
            <v>0.13461538461538461</v>
          </cell>
          <cell r="X11">
            <v>45</v>
          </cell>
          <cell r="Y11">
            <v>4</v>
          </cell>
          <cell r="AA11">
            <v>0.15909090909090909</v>
          </cell>
          <cell r="AB11">
            <v>1</v>
          </cell>
          <cell r="AE11">
            <v>15</v>
          </cell>
          <cell r="AF11">
            <v>3</v>
          </cell>
          <cell r="AH11">
            <v>0.14000000000000001</v>
          </cell>
          <cell r="AL11">
            <v>8</v>
          </cell>
          <cell r="AO11">
            <v>0</v>
          </cell>
          <cell r="AS11">
            <v>25</v>
          </cell>
          <cell r="AV11">
            <v>0.15</v>
          </cell>
          <cell r="AZ11">
            <v>18</v>
          </cell>
          <cell r="BC11">
            <v>0.17</v>
          </cell>
          <cell r="BG11">
            <v>15</v>
          </cell>
          <cell r="BJ11">
            <v>0.11</v>
          </cell>
          <cell r="BN11">
            <v>24</v>
          </cell>
          <cell r="BQ11">
            <v>0.1</v>
          </cell>
          <cell r="BU11">
            <v>28</v>
          </cell>
          <cell r="BV11">
            <v>4</v>
          </cell>
          <cell r="BX11">
            <v>0.17</v>
          </cell>
          <cell r="BY11">
            <v>3</v>
          </cell>
          <cell r="CB11">
            <v>48</v>
          </cell>
          <cell r="CE11">
            <v>0.2</v>
          </cell>
          <cell r="CF11">
            <v>3</v>
          </cell>
          <cell r="CI11">
            <v>394</v>
          </cell>
          <cell r="CJ11">
            <v>23</v>
          </cell>
          <cell r="CL11">
            <v>0.18</v>
          </cell>
          <cell r="CM11">
            <v>7</v>
          </cell>
        </row>
        <row r="12">
          <cell r="A12">
            <v>8</v>
          </cell>
          <cell r="B12" t="str">
            <v>CIRUGIA TORAX Y CARDIOVASCULAR</v>
          </cell>
          <cell r="C12">
            <v>27</v>
          </cell>
          <cell r="F12">
            <v>0.35897435897435898</v>
          </cell>
          <cell r="J12">
            <v>16</v>
          </cell>
          <cell r="M12">
            <v>0.6470588235294118</v>
          </cell>
          <cell r="Q12">
            <v>29</v>
          </cell>
          <cell r="T12">
            <v>0.58974358974358976</v>
          </cell>
          <cell r="U12">
            <v>1</v>
          </cell>
          <cell r="X12">
            <v>26</v>
          </cell>
          <cell r="AA12">
            <v>0.52380952380952384</v>
          </cell>
          <cell r="AB12">
            <v>1</v>
          </cell>
          <cell r="AE12">
            <v>23</v>
          </cell>
          <cell r="AH12">
            <v>0.59</v>
          </cell>
          <cell r="AI12">
            <v>1</v>
          </cell>
          <cell r="AL12">
            <v>24</v>
          </cell>
          <cell r="AO12">
            <v>0.36</v>
          </cell>
          <cell r="AS12">
            <v>28</v>
          </cell>
          <cell r="AV12">
            <v>0.43</v>
          </cell>
          <cell r="AZ12">
            <v>31</v>
          </cell>
          <cell r="BC12">
            <v>0.46</v>
          </cell>
          <cell r="BG12">
            <v>20</v>
          </cell>
          <cell r="BJ12">
            <v>0.28999999999999998</v>
          </cell>
          <cell r="BN12">
            <v>25</v>
          </cell>
          <cell r="BQ12">
            <v>0.42</v>
          </cell>
          <cell r="BU12">
            <v>29</v>
          </cell>
          <cell r="BX12">
            <v>0.56000000000000005</v>
          </cell>
          <cell r="BY12">
            <v>1</v>
          </cell>
          <cell r="CB12">
            <v>22</v>
          </cell>
          <cell r="CE12">
            <v>0.39</v>
          </cell>
          <cell r="CI12">
            <v>300</v>
          </cell>
          <cell r="CJ12">
            <v>0</v>
          </cell>
          <cell r="CL12">
            <v>0.48</v>
          </cell>
          <cell r="CM12">
            <v>4</v>
          </cell>
        </row>
        <row r="13">
          <cell r="A13">
            <v>9</v>
          </cell>
          <cell r="B13" t="str">
            <v>OTORRINOLARINGOLOGIA</v>
          </cell>
          <cell r="C13">
            <v>48</v>
          </cell>
          <cell r="F13">
            <v>2.9411764705882353E-2</v>
          </cell>
          <cell r="J13">
            <v>44</v>
          </cell>
          <cell r="M13">
            <v>5.5555555555555552E-2</v>
          </cell>
          <cell r="Q13">
            <v>53</v>
          </cell>
          <cell r="T13">
            <v>4.1666666666666664E-2</v>
          </cell>
          <cell r="X13">
            <v>32</v>
          </cell>
          <cell r="AA13">
            <v>0.13513513513513514</v>
          </cell>
          <cell r="AE13">
            <v>35</v>
          </cell>
          <cell r="AH13">
            <v>0.17</v>
          </cell>
          <cell r="AL13">
            <v>17</v>
          </cell>
          <cell r="AO13">
            <v>0.13</v>
          </cell>
          <cell r="AS13">
            <v>14</v>
          </cell>
          <cell r="AV13">
            <v>0.17</v>
          </cell>
          <cell r="AZ13">
            <v>20</v>
          </cell>
          <cell r="BC13">
            <v>0.14000000000000001</v>
          </cell>
          <cell r="BG13">
            <v>24</v>
          </cell>
          <cell r="BJ13">
            <v>0.09</v>
          </cell>
          <cell r="BN13">
            <v>31</v>
          </cell>
          <cell r="BQ13">
            <v>0</v>
          </cell>
          <cell r="BU13">
            <v>47</v>
          </cell>
          <cell r="BX13">
            <v>0.08</v>
          </cell>
          <cell r="CB13">
            <v>29</v>
          </cell>
          <cell r="CE13">
            <v>0.14000000000000001</v>
          </cell>
          <cell r="CI13">
            <v>394</v>
          </cell>
          <cell r="CJ13">
            <v>0</v>
          </cell>
          <cell r="CL13">
            <v>0.09</v>
          </cell>
          <cell r="CM13">
            <v>0</v>
          </cell>
        </row>
        <row r="14">
          <cell r="A14">
            <v>10</v>
          </cell>
          <cell r="B14" t="str">
            <v>CIRUGIA CABEZA Y CUELLO</v>
          </cell>
          <cell r="C14">
            <v>31</v>
          </cell>
          <cell r="D14">
            <v>20</v>
          </cell>
          <cell r="F14">
            <v>3.2258064516129031E-2</v>
          </cell>
          <cell r="J14">
            <v>24</v>
          </cell>
          <cell r="K14">
            <v>22</v>
          </cell>
          <cell r="M14">
            <v>3.7037037037037035E-2</v>
          </cell>
          <cell r="Q14">
            <v>26</v>
          </cell>
          <cell r="R14">
            <v>22</v>
          </cell>
          <cell r="T14">
            <v>0.10714285714285714</v>
          </cell>
          <cell r="X14">
            <v>20</v>
          </cell>
          <cell r="Y14">
            <v>28</v>
          </cell>
          <cell r="AA14">
            <v>0.10526315789473684</v>
          </cell>
          <cell r="AE14">
            <v>20</v>
          </cell>
          <cell r="AF14">
            <v>11</v>
          </cell>
          <cell r="AH14">
            <v>0.05</v>
          </cell>
          <cell r="AL14">
            <v>15</v>
          </cell>
          <cell r="AO14">
            <v>0</v>
          </cell>
          <cell r="AS14">
            <v>12</v>
          </cell>
          <cell r="AV14">
            <v>0</v>
          </cell>
          <cell r="AZ14">
            <v>13</v>
          </cell>
          <cell r="BC14">
            <v>0.23</v>
          </cell>
          <cell r="BG14">
            <v>13</v>
          </cell>
          <cell r="BH14">
            <v>1</v>
          </cell>
          <cell r="BJ14">
            <v>0.08</v>
          </cell>
          <cell r="BN14">
            <v>34</v>
          </cell>
          <cell r="BO14">
            <v>19</v>
          </cell>
          <cell r="BQ14">
            <v>0.11</v>
          </cell>
          <cell r="BU14">
            <v>25</v>
          </cell>
          <cell r="BV14">
            <v>18</v>
          </cell>
          <cell r="BX14">
            <v>0.04</v>
          </cell>
          <cell r="CB14">
            <v>37</v>
          </cell>
          <cell r="CC14">
            <v>28</v>
          </cell>
          <cell r="CE14">
            <v>0.03</v>
          </cell>
          <cell r="CI14">
            <v>270</v>
          </cell>
          <cell r="CJ14">
            <v>169</v>
          </cell>
          <cell r="CL14">
            <v>7.0000000000000007E-2</v>
          </cell>
          <cell r="CM14">
            <v>0</v>
          </cell>
        </row>
        <row r="15">
          <cell r="A15">
            <v>11</v>
          </cell>
          <cell r="B15" t="str">
            <v>GINECOLOGIA</v>
          </cell>
          <cell r="C15">
            <v>23</v>
          </cell>
          <cell r="F15">
            <v>9.5238095238095233E-2</v>
          </cell>
          <cell r="J15">
            <v>21</v>
          </cell>
          <cell r="M15">
            <v>5.5555555555555552E-2</v>
          </cell>
          <cell r="Q15">
            <v>32</v>
          </cell>
          <cell r="T15">
            <v>3.2258064516129031E-2</v>
          </cell>
          <cell r="X15">
            <v>18</v>
          </cell>
          <cell r="AA15">
            <v>5.8823529411764705E-2</v>
          </cell>
          <cell r="AE15">
            <v>19</v>
          </cell>
          <cell r="AH15">
            <v>0.13</v>
          </cell>
          <cell r="AL15">
            <v>1</v>
          </cell>
          <cell r="AO15">
            <v>0</v>
          </cell>
          <cell r="AS15">
            <v>4</v>
          </cell>
          <cell r="AV15">
            <v>0</v>
          </cell>
          <cell r="AZ15">
            <v>5</v>
          </cell>
          <cell r="BC15">
            <v>0</v>
          </cell>
          <cell r="BG15">
            <v>11</v>
          </cell>
          <cell r="BJ15">
            <v>0.1</v>
          </cell>
          <cell r="BN15">
            <v>11</v>
          </cell>
          <cell r="BQ15">
            <v>0</v>
          </cell>
          <cell r="BU15">
            <v>11</v>
          </cell>
          <cell r="BX15">
            <v>0</v>
          </cell>
          <cell r="CB15">
            <v>17</v>
          </cell>
          <cell r="CE15">
            <v>0</v>
          </cell>
          <cell r="CI15">
            <v>173</v>
          </cell>
          <cell r="CJ15">
            <v>0</v>
          </cell>
          <cell r="CL15">
            <v>0.05</v>
          </cell>
          <cell r="CM15">
            <v>0</v>
          </cell>
        </row>
        <row r="16">
          <cell r="A16">
            <v>12</v>
          </cell>
          <cell r="B16" t="str">
            <v>ANESTESIOLOGIA</v>
          </cell>
          <cell r="I16">
            <v>606</v>
          </cell>
          <cell r="P16">
            <v>611</v>
          </cell>
          <cell r="W16">
            <v>699</v>
          </cell>
          <cell r="AD16">
            <v>572</v>
          </cell>
          <cell r="AK16">
            <v>342</v>
          </cell>
          <cell r="AR16">
            <v>144</v>
          </cell>
          <cell r="AY16">
            <v>198</v>
          </cell>
          <cell r="BF16">
            <v>187</v>
          </cell>
          <cell r="BM16">
            <v>236</v>
          </cell>
          <cell r="BT16">
            <v>368</v>
          </cell>
          <cell r="CA16">
            <v>488</v>
          </cell>
          <cell r="CH16">
            <v>468</v>
          </cell>
          <cell r="CO16">
            <v>4919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>
        <row r="5">
          <cell r="A5">
            <v>1</v>
          </cell>
          <cell r="B5" t="str">
            <v>RADIODIAGNOSTICO</v>
          </cell>
          <cell r="K5">
            <v>5740</v>
          </cell>
          <cell r="L5">
            <v>4701</v>
          </cell>
          <cell r="M5">
            <v>3926</v>
          </cell>
          <cell r="N5">
            <v>775</v>
          </cell>
          <cell r="O5">
            <v>1039</v>
          </cell>
          <cell r="P5">
            <v>1039</v>
          </cell>
          <cell r="R5">
            <v>775</v>
          </cell>
          <cell r="S5">
            <v>0.81898954703832749</v>
          </cell>
          <cell r="T5">
            <v>0.18101045296167248</v>
          </cell>
          <cell r="U5">
            <v>1</v>
          </cell>
          <cell r="V5">
            <v>0</v>
          </cell>
          <cell r="W5">
            <v>4320</v>
          </cell>
          <cell r="X5">
            <v>1837</v>
          </cell>
          <cell r="Y5">
            <v>829</v>
          </cell>
          <cell r="Z5">
            <v>1654</v>
          </cell>
          <cell r="AA5">
            <v>0.42523148148148149</v>
          </cell>
          <cell r="AB5">
            <v>0.19189814814814815</v>
          </cell>
          <cell r="AC5">
            <v>0.38287037037037036</v>
          </cell>
          <cell r="AD5">
            <v>10161</v>
          </cell>
          <cell r="AE5">
            <v>3840</v>
          </cell>
          <cell r="AF5">
            <v>1153</v>
          </cell>
          <cell r="AG5">
            <v>2551</v>
          </cell>
          <cell r="AH5">
            <v>0.50901378579003176</v>
          </cell>
          <cell r="AI5">
            <v>0.15283669141039236</v>
          </cell>
          <cell r="AJ5">
            <v>0.33814952279957583</v>
          </cell>
          <cell r="AK5">
            <v>9106</v>
          </cell>
          <cell r="AL5">
            <v>7544</v>
          </cell>
          <cell r="AM5">
            <v>1562</v>
          </cell>
          <cell r="AN5">
            <v>1055</v>
          </cell>
          <cell r="AO5">
            <v>1055</v>
          </cell>
          <cell r="AQ5">
            <v>1562</v>
          </cell>
          <cell r="AR5">
            <v>0.89617163664993604</v>
          </cell>
          <cell r="AS5">
            <v>0.10382836335006397</v>
          </cell>
          <cell r="AT5">
            <v>1</v>
          </cell>
          <cell r="AU5">
            <v>0</v>
          </cell>
          <cell r="AV5">
            <v>2079</v>
          </cell>
          <cell r="AW5">
            <v>0.52954661232806932</v>
          </cell>
          <cell r="AX5">
            <v>5721</v>
          </cell>
          <cell r="AY5">
            <v>4742</v>
          </cell>
          <cell r="AZ5">
            <v>4026</v>
          </cell>
          <cell r="BA5">
            <v>716</v>
          </cell>
          <cell r="BB5">
            <v>979</v>
          </cell>
          <cell r="BC5">
            <v>979</v>
          </cell>
          <cell r="BE5">
            <v>716</v>
          </cell>
          <cell r="BF5">
            <v>0.82887607061702495</v>
          </cell>
          <cell r="BG5">
            <v>0.17112392938297499</v>
          </cell>
          <cell r="BH5">
            <v>1</v>
          </cell>
          <cell r="BI5">
            <v>0</v>
          </cell>
          <cell r="BJ5">
            <v>4429</v>
          </cell>
          <cell r="BK5">
            <v>2210</v>
          </cell>
          <cell r="BL5">
            <v>862</v>
          </cell>
          <cell r="BM5">
            <v>1357</v>
          </cell>
          <cell r="BN5">
            <v>0.49898396929329419</v>
          </cell>
          <cell r="BO5">
            <v>0.19462632648453376</v>
          </cell>
          <cell r="BP5">
            <v>0.30638970422217204</v>
          </cell>
          <cell r="BQ5">
            <v>10253</v>
          </cell>
          <cell r="BR5">
            <v>4254</v>
          </cell>
          <cell r="BS5">
            <v>1177</v>
          </cell>
          <cell r="BT5">
            <v>2299</v>
          </cell>
          <cell r="BU5">
            <v>0.55032341526520057</v>
          </cell>
          <cell r="BV5">
            <v>0.15226390685640362</v>
          </cell>
          <cell r="BW5">
            <v>0.29741267787839587</v>
          </cell>
          <cell r="BX5">
            <v>9237</v>
          </cell>
          <cell r="BY5">
            <v>7730</v>
          </cell>
          <cell r="BZ5">
            <v>1507</v>
          </cell>
          <cell r="CA5">
            <v>1016</v>
          </cell>
          <cell r="CB5">
            <v>1016</v>
          </cell>
          <cell r="CD5">
            <v>1507</v>
          </cell>
          <cell r="CE5">
            <v>0.90090705159465523</v>
          </cell>
          <cell r="CF5">
            <v>9.9092948405344772E-2</v>
          </cell>
          <cell r="CG5">
            <v>1</v>
          </cell>
          <cell r="CH5">
            <v>0</v>
          </cell>
          <cell r="CI5">
            <v>2180</v>
          </cell>
          <cell r="CJ5">
            <v>0.54148037754595135</v>
          </cell>
          <cell r="CK5">
            <v>4740</v>
          </cell>
          <cell r="CL5">
            <v>3944</v>
          </cell>
          <cell r="CM5">
            <v>3944</v>
          </cell>
          <cell r="CO5">
            <v>796</v>
          </cell>
          <cell r="CP5">
            <v>796</v>
          </cell>
          <cell r="CR5">
            <v>0</v>
          </cell>
          <cell r="CS5">
            <v>0.83206751054852324</v>
          </cell>
          <cell r="CT5">
            <v>0.16793248945147679</v>
          </cell>
          <cell r="CU5" t="e">
            <v>#DIV/0!</v>
          </cell>
          <cell r="CV5" t="e">
            <v>#DIV/0!</v>
          </cell>
          <cell r="CW5">
            <v>4340</v>
          </cell>
          <cell r="CX5">
            <v>1801</v>
          </cell>
          <cell r="CY5">
            <v>882</v>
          </cell>
          <cell r="CZ5">
            <v>1657</v>
          </cell>
          <cell r="DA5">
            <v>0.41497695852534561</v>
          </cell>
          <cell r="DB5">
            <v>0.20322580645161289</v>
          </cell>
          <cell r="DC5">
            <v>0.38179723502304147</v>
          </cell>
          <cell r="DD5">
            <v>8282</v>
          </cell>
          <cell r="DE5">
            <v>3375</v>
          </cell>
          <cell r="DF5">
            <v>1259</v>
          </cell>
          <cell r="DG5">
            <v>2826</v>
          </cell>
          <cell r="DH5">
            <v>0.4524128686327078</v>
          </cell>
          <cell r="DI5">
            <v>0.16876675603217159</v>
          </cell>
          <cell r="DJ5">
            <v>0.37882037533512064</v>
          </cell>
          <cell r="DK5">
            <v>7460</v>
          </cell>
          <cell r="DL5">
            <v>7460</v>
          </cell>
          <cell r="DN5">
            <v>822</v>
          </cell>
          <cell r="DO5">
            <v>822</v>
          </cell>
          <cell r="DQ5">
            <v>0</v>
          </cell>
          <cell r="DR5">
            <v>0.90074861144651053</v>
          </cell>
          <cell r="DS5">
            <v>9.92513885534895E-2</v>
          </cell>
          <cell r="DT5" t="e">
            <v>#DIV/0!</v>
          </cell>
          <cell r="DU5" t="e">
            <v>#DIV/0!</v>
          </cell>
          <cell r="DV5">
            <v>2374</v>
          </cell>
          <cell r="DW5">
            <v>0.60192697768762682</v>
          </cell>
          <cell r="DX5">
            <v>0</v>
          </cell>
          <cell r="DY5">
            <v>0</v>
          </cell>
          <cell r="EB5">
            <v>0</v>
          </cell>
          <cell r="EE5">
            <v>0</v>
          </cell>
          <cell r="EF5" t="e">
            <v>#DIV/0!</v>
          </cell>
          <cell r="EG5" t="e">
            <v>#DIV/0!</v>
          </cell>
          <cell r="EH5" t="e">
            <v>#DIV/0!</v>
          </cell>
          <cell r="EI5" t="e">
            <v>#DIV/0!</v>
          </cell>
          <cell r="EJ5">
            <v>0</v>
          </cell>
          <cell r="EN5" t="e">
            <v>#DIV/0!</v>
          </cell>
          <cell r="EO5" t="e">
            <v>#DIV/0!</v>
          </cell>
          <cell r="EP5" t="e">
            <v>#DIV/0!</v>
          </cell>
          <cell r="EQ5">
            <v>0</v>
          </cell>
          <cell r="EU5" t="e">
            <v>#DIV/0!</v>
          </cell>
          <cell r="EV5" t="e">
            <v>#DIV/0!</v>
          </cell>
          <cell r="EW5" t="e">
            <v>#DIV/0!</v>
          </cell>
          <cell r="EX5">
            <v>0</v>
          </cell>
          <cell r="FA5">
            <v>0</v>
          </cell>
          <cell r="FD5">
            <v>0</v>
          </cell>
          <cell r="FE5" t="e">
            <v>#DIV/0!</v>
          </cell>
          <cell r="FF5" t="e">
            <v>#DIV/0!</v>
          </cell>
          <cell r="FG5" t="e">
            <v>#DIV/0!</v>
          </cell>
          <cell r="FH5" t="e">
            <v>#DIV/0!</v>
          </cell>
          <cell r="FJ5" t="e">
            <v>#DIV/0!</v>
          </cell>
          <cell r="FK5">
            <v>0</v>
          </cell>
          <cell r="FL5">
            <v>0</v>
          </cell>
          <cell r="FO5">
            <v>0</v>
          </cell>
          <cell r="FR5">
            <v>0</v>
          </cell>
          <cell r="FS5" t="e">
            <v>#DIV/0!</v>
          </cell>
          <cell r="FT5" t="e">
            <v>#DIV/0!</v>
          </cell>
          <cell r="FU5" t="e">
            <v>#DIV/0!</v>
          </cell>
          <cell r="FV5" t="e">
            <v>#DIV/0!</v>
          </cell>
          <cell r="FW5">
            <v>0</v>
          </cell>
          <cell r="GA5" t="e">
            <v>#DIV/0!</v>
          </cell>
          <cell r="GB5" t="e">
            <v>#DIV/0!</v>
          </cell>
          <cell r="GC5" t="e">
            <v>#DIV/0!</v>
          </cell>
          <cell r="GD5">
            <v>0</v>
          </cell>
          <cell r="GH5" t="e">
            <v>#DIV/0!</v>
          </cell>
          <cell r="GI5" t="e">
            <v>#DIV/0!</v>
          </cell>
          <cell r="GJ5" t="e">
            <v>#DIV/0!</v>
          </cell>
          <cell r="GK5">
            <v>0</v>
          </cell>
          <cell r="GN5">
            <v>0</v>
          </cell>
          <cell r="GQ5">
            <v>0</v>
          </cell>
          <cell r="GR5" t="e">
            <v>#DIV/0!</v>
          </cell>
          <cell r="GS5" t="e">
            <v>#DIV/0!</v>
          </cell>
          <cell r="GT5" t="e">
            <v>#DIV/0!</v>
          </cell>
          <cell r="GU5" t="e">
            <v>#DIV/0!</v>
          </cell>
          <cell r="GW5" t="e">
            <v>#DIV/0!</v>
          </cell>
          <cell r="GX5">
            <v>0</v>
          </cell>
          <cell r="GY5">
            <v>0</v>
          </cell>
          <cell r="HB5">
            <v>0</v>
          </cell>
          <cell r="HE5">
            <v>0</v>
          </cell>
          <cell r="HF5" t="e">
            <v>#DIV/0!</v>
          </cell>
          <cell r="HG5" t="e">
            <v>#DIV/0!</v>
          </cell>
          <cell r="HH5" t="e">
            <v>#DIV/0!</v>
          </cell>
          <cell r="HI5" t="e">
            <v>#DIV/0!</v>
          </cell>
          <cell r="HJ5">
            <v>0</v>
          </cell>
          <cell r="HN5" t="e">
            <v>#DIV/0!</v>
          </cell>
          <cell r="HO5" t="e">
            <v>#DIV/0!</v>
          </cell>
          <cell r="HP5" t="e">
            <v>#DIV/0!</v>
          </cell>
          <cell r="HQ5">
            <v>0</v>
          </cell>
          <cell r="HU5" t="e">
            <v>#DIV/0!</v>
          </cell>
          <cell r="HV5" t="e">
            <v>#DIV/0!</v>
          </cell>
          <cell r="HW5" t="e">
            <v>#DIV/0!</v>
          </cell>
          <cell r="HX5">
            <v>0</v>
          </cell>
          <cell r="IA5">
            <v>0</v>
          </cell>
          <cell r="ID5">
            <v>0</v>
          </cell>
          <cell r="IE5" t="e">
            <v>#DIV/0!</v>
          </cell>
          <cell r="IF5" t="e">
            <v>#DIV/0!</v>
          </cell>
          <cell r="IG5" t="e">
            <v>#DIV/0!</v>
          </cell>
          <cell r="IH5" t="e">
            <v>#DIV/0!</v>
          </cell>
          <cell r="IJ5" t="e">
            <v>#DIV/0!</v>
          </cell>
          <cell r="IK5">
            <v>0</v>
          </cell>
          <cell r="IL5">
            <v>0</v>
          </cell>
          <cell r="IO5">
            <v>0</v>
          </cell>
          <cell r="IR5">
            <v>0</v>
          </cell>
          <cell r="IS5" t="e">
            <v>#DIV/0!</v>
          </cell>
          <cell r="IT5" t="e">
            <v>#DIV/0!</v>
          </cell>
          <cell r="IU5" t="e">
            <v>#DIV/0!</v>
          </cell>
          <cell r="IV5" t="e">
            <v>#DIV/0!</v>
          </cell>
          <cell r="IW5">
            <v>0</v>
          </cell>
          <cell r="JA5" t="e">
            <v>#DIV/0!</v>
          </cell>
          <cell r="JB5" t="e">
            <v>#DIV/0!</v>
          </cell>
          <cell r="JC5" t="e">
            <v>#DIV/0!</v>
          </cell>
          <cell r="JD5">
            <v>0</v>
          </cell>
          <cell r="JH5" t="e">
            <v>#DIV/0!</v>
          </cell>
          <cell r="JI5" t="e">
            <v>#DIV/0!</v>
          </cell>
          <cell r="JJ5" t="e">
            <v>#DIV/0!</v>
          </cell>
          <cell r="JK5">
            <v>0</v>
          </cell>
          <cell r="JN5">
            <v>0</v>
          </cell>
          <cell r="JQ5">
            <v>0</v>
          </cell>
          <cell r="JR5" t="e">
            <v>#DIV/0!</v>
          </cell>
          <cell r="JS5" t="e">
            <v>#DIV/0!</v>
          </cell>
          <cell r="JT5" t="e">
            <v>#DIV/0!</v>
          </cell>
          <cell r="JU5" t="e">
            <v>#DIV/0!</v>
          </cell>
          <cell r="JW5" t="e">
            <v>#DIV/0!</v>
          </cell>
          <cell r="JX5">
            <v>0</v>
          </cell>
          <cell r="JY5">
            <v>0</v>
          </cell>
          <cell r="KB5">
            <v>0</v>
          </cell>
          <cell r="KE5">
            <v>0</v>
          </cell>
          <cell r="KF5" t="e">
            <v>#DIV/0!</v>
          </cell>
          <cell r="KG5" t="e">
            <v>#DIV/0!</v>
          </cell>
          <cell r="KH5" t="e">
            <v>#DIV/0!</v>
          </cell>
          <cell r="KI5" t="e">
            <v>#DIV/0!</v>
          </cell>
          <cell r="KJ5">
            <v>0</v>
          </cell>
          <cell r="KN5" t="e">
            <v>#DIV/0!</v>
          </cell>
          <cell r="KO5" t="e">
            <v>#DIV/0!</v>
          </cell>
          <cell r="KP5" t="e">
            <v>#DIV/0!</v>
          </cell>
          <cell r="KQ5">
            <v>0</v>
          </cell>
          <cell r="KU5" t="e">
            <v>#DIV/0!</v>
          </cell>
          <cell r="KV5" t="e">
            <v>#DIV/0!</v>
          </cell>
          <cell r="KW5" t="e">
            <v>#DIV/0!</v>
          </cell>
          <cell r="KX5">
            <v>0</v>
          </cell>
          <cell r="LA5">
            <v>0</v>
          </cell>
          <cell r="LD5">
            <v>0</v>
          </cell>
          <cell r="LE5" t="e">
            <v>#DIV/0!</v>
          </cell>
          <cell r="LF5" t="e">
            <v>#DIV/0!</v>
          </cell>
          <cell r="LG5" t="e">
            <v>#DIV/0!</v>
          </cell>
          <cell r="LH5" t="e">
            <v>#DIV/0!</v>
          </cell>
          <cell r="LJ5" t="e">
            <v>#DIV/0!</v>
          </cell>
          <cell r="LK5">
            <v>0</v>
          </cell>
          <cell r="LL5">
            <v>0</v>
          </cell>
          <cell r="LO5">
            <v>0</v>
          </cell>
          <cell r="LR5">
            <v>0</v>
          </cell>
          <cell r="LS5" t="e">
            <v>#DIV/0!</v>
          </cell>
          <cell r="LT5" t="e">
            <v>#DIV/0!</v>
          </cell>
          <cell r="LU5" t="e">
            <v>#DIV/0!</v>
          </cell>
          <cell r="LV5" t="e">
            <v>#DIV/0!</v>
          </cell>
          <cell r="LW5">
            <v>0</v>
          </cell>
          <cell r="MA5" t="e">
            <v>#DIV/0!</v>
          </cell>
          <cell r="MB5" t="e">
            <v>#DIV/0!</v>
          </cell>
          <cell r="MC5" t="e">
            <v>#DIV/0!</v>
          </cell>
          <cell r="MD5">
            <v>0</v>
          </cell>
          <cell r="MH5" t="e">
            <v>#DIV/0!</v>
          </cell>
          <cell r="MI5" t="e">
            <v>#DIV/0!</v>
          </cell>
          <cell r="MJ5" t="e">
            <v>#DIV/0!</v>
          </cell>
          <cell r="MK5">
            <v>0</v>
          </cell>
          <cell r="MN5">
            <v>0</v>
          </cell>
          <cell r="MQ5">
            <v>0</v>
          </cell>
          <cell r="MR5" t="e">
            <v>#DIV/0!</v>
          </cell>
          <cell r="MS5" t="e">
            <v>#DIV/0!</v>
          </cell>
          <cell r="MT5" t="e">
            <v>#DIV/0!</v>
          </cell>
          <cell r="MU5" t="e">
            <v>#DIV/0!</v>
          </cell>
          <cell r="MW5" t="e">
            <v>#DIV/0!</v>
          </cell>
          <cell r="MX5">
            <v>0</v>
          </cell>
          <cell r="MY5">
            <v>0</v>
          </cell>
          <cell r="NB5">
            <v>0</v>
          </cell>
          <cell r="NE5">
            <v>0</v>
          </cell>
          <cell r="NF5" t="e">
            <v>#DIV/0!</v>
          </cell>
          <cell r="NG5" t="e">
            <v>#DIV/0!</v>
          </cell>
          <cell r="NH5" t="e">
            <v>#DIV/0!</v>
          </cell>
          <cell r="NI5" t="e">
            <v>#DIV/0!</v>
          </cell>
          <cell r="NJ5">
            <v>0</v>
          </cell>
          <cell r="NN5" t="e">
            <v>#DIV/0!</v>
          </cell>
          <cell r="NO5" t="e">
            <v>#DIV/0!</v>
          </cell>
          <cell r="NP5" t="e">
            <v>#DIV/0!</v>
          </cell>
          <cell r="NQ5">
            <v>0</v>
          </cell>
          <cell r="NU5" t="e">
            <v>#DIV/0!</v>
          </cell>
          <cell r="NV5" t="e">
            <v>#DIV/0!</v>
          </cell>
          <cell r="NW5" t="e">
            <v>#DIV/0!</v>
          </cell>
          <cell r="NX5">
            <v>0</v>
          </cell>
          <cell r="OA5">
            <v>0</v>
          </cell>
          <cell r="OD5">
            <v>0</v>
          </cell>
          <cell r="OE5" t="e">
            <v>#DIV/0!</v>
          </cell>
          <cell r="OF5" t="e">
            <v>#DIV/0!</v>
          </cell>
          <cell r="OG5" t="e">
            <v>#DIV/0!</v>
          </cell>
          <cell r="OH5" t="e">
            <v>#DIV/0!</v>
          </cell>
          <cell r="OJ5" t="e">
            <v>#DIV/0!</v>
          </cell>
          <cell r="OK5">
            <v>0</v>
          </cell>
          <cell r="OL5">
            <v>0</v>
          </cell>
          <cell r="OO5">
            <v>0</v>
          </cell>
          <cell r="OR5">
            <v>0</v>
          </cell>
          <cell r="OS5" t="e">
            <v>#DIV/0!</v>
          </cell>
          <cell r="OT5" t="e">
            <v>#DIV/0!</v>
          </cell>
          <cell r="OU5" t="e">
            <v>#DIV/0!</v>
          </cell>
          <cell r="OV5" t="e">
            <v>#DIV/0!</v>
          </cell>
          <cell r="OW5">
            <v>0</v>
          </cell>
          <cell r="PA5" t="e">
            <v>#DIV/0!</v>
          </cell>
          <cell r="PB5" t="e">
            <v>#DIV/0!</v>
          </cell>
          <cell r="PC5" t="e">
            <v>#DIV/0!</v>
          </cell>
          <cell r="PD5">
            <v>0</v>
          </cell>
          <cell r="PH5" t="e">
            <v>#DIV/0!</v>
          </cell>
          <cell r="PI5" t="e">
            <v>#DIV/0!</v>
          </cell>
          <cell r="PJ5" t="e">
            <v>#DIV/0!</v>
          </cell>
          <cell r="PK5">
            <v>0</v>
          </cell>
          <cell r="PN5">
            <v>0</v>
          </cell>
          <cell r="PQ5">
            <v>0</v>
          </cell>
          <cell r="PR5" t="e">
            <v>#DIV/0!</v>
          </cell>
          <cell r="PS5" t="e">
            <v>#DIV/0!</v>
          </cell>
          <cell r="PT5" t="e">
            <v>#DIV/0!</v>
          </cell>
          <cell r="PU5" t="e">
            <v>#DIV/0!</v>
          </cell>
          <cell r="PW5" t="e">
            <v>#DIV/0!</v>
          </cell>
          <cell r="PX5">
            <v>0</v>
          </cell>
          <cell r="PY5">
            <v>0</v>
          </cell>
          <cell r="QB5">
            <v>0</v>
          </cell>
          <cell r="QE5">
            <v>0</v>
          </cell>
          <cell r="QF5" t="e">
            <v>#DIV/0!</v>
          </cell>
          <cell r="QG5" t="e">
            <v>#DIV/0!</v>
          </cell>
          <cell r="QH5" t="e">
            <v>#DIV/0!</v>
          </cell>
          <cell r="QI5" t="e">
            <v>#DIV/0!</v>
          </cell>
          <cell r="QJ5">
            <v>0</v>
          </cell>
          <cell r="QN5" t="e">
            <v>#DIV/0!</v>
          </cell>
          <cell r="QO5" t="e">
            <v>#DIV/0!</v>
          </cell>
          <cell r="QP5" t="e">
            <v>#DIV/0!</v>
          </cell>
          <cell r="QQ5">
            <v>0</v>
          </cell>
          <cell r="QU5" t="e">
            <v>#DIV/0!</v>
          </cell>
          <cell r="QV5" t="e">
            <v>#DIV/0!</v>
          </cell>
          <cell r="QW5" t="e">
            <v>#DIV/0!</v>
          </cell>
          <cell r="QX5">
            <v>0</v>
          </cell>
          <cell r="RA5">
            <v>0</v>
          </cell>
          <cell r="RD5">
            <v>0</v>
          </cell>
          <cell r="RE5" t="e">
            <v>#DIV/0!</v>
          </cell>
          <cell r="RF5" t="e">
            <v>#DIV/0!</v>
          </cell>
          <cell r="RG5" t="e">
            <v>#DIV/0!</v>
          </cell>
          <cell r="RH5" t="e">
            <v>#DIV/0!</v>
          </cell>
          <cell r="RJ5" t="e">
            <v>#DIV/0!</v>
          </cell>
          <cell r="RK5">
            <v>16201</v>
          </cell>
          <cell r="RL5">
            <v>13387</v>
          </cell>
          <cell r="RM5">
            <v>11896</v>
          </cell>
          <cell r="RN5">
            <v>1491</v>
          </cell>
          <cell r="RO5">
            <v>2814</v>
          </cell>
          <cell r="RP5">
            <v>2814</v>
          </cell>
          <cell r="RQ5">
            <v>0</v>
          </cell>
          <cell r="RR5">
            <v>1491</v>
          </cell>
          <cell r="RS5">
            <v>0.82630701808530338</v>
          </cell>
          <cell r="RT5">
            <v>0.17369298191469662</v>
          </cell>
          <cell r="RU5">
            <v>1</v>
          </cell>
          <cell r="RV5">
            <v>0</v>
          </cell>
          <cell r="RW5">
            <v>13089</v>
          </cell>
          <cell r="RX5">
            <v>5848</v>
          </cell>
          <cell r="RY5">
            <v>2573</v>
          </cell>
          <cell r="RZ5">
            <v>4668</v>
          </cell>
          <cell r="SA5">
            <v>0.4467873787149515</v>
          </cell>
          <cell r="SB5">
            <v>0.19657727863091146</v>
          </cell>
          <cell r="SC5">
            <v>0.35663534265413704</v>
          </cell>
          <cell r="SD5">
            <v>28696</v>
          </cell>
          <cell r="SE5">
            <v>11469</v>
          </cell>
          <cell r="SF5">
            <v>3589</v>
          </cell>
          <cell r="SG5">
            <v>7676</v>
          </cell>
          <cell r="SH5">
            <v>0.50448667194510421</v>
          </cell>
          <cell r="SI5">
            <v>0.15786927069587403</v>
          </cell>
          <cell r="SJ5">
            <v>0.33764405735902175</v>
          </cell>
          <cell r="SK5">
            <v>25803</v>
          </cell>
          <cell r="SL5">
            <v>22734</v>
          </cell>
          <cell r="SM5">
            <v>3069</v>
          </cell>
          <cell r="SN5">
            <v>2893</v>
          </cell>
          <cell r="SO5">
            <v>2893</v>
          </cell>
          <cell r="SP5">
            <v>0</v>
          </cell>
          <cell r="SQ5">
            <v>3069</v>
          </cell>
          <cell r="SR5">
            <v>0.89918455533872321</v>
          </cell>
          <cell r="SS5">
            <v>0.10081544466127683</v>
          </cell>
          <cell r="ST5">
            <v>1</v>
          </cell>
          <cell r="SU5">
            <v>0</v>
          </cell>
          <cell r="SV5">
            <v>6633</v>
          </cell>
          <cell r="SW5">
            <v>0.55758238063214527</v>
          </cell>
        </row>
        <row r="6">
          <cell r="A6">
            <v>2</v>
          </cell>
          <cell r="B6" t="str">
            <v>ECOGRAFIA</v>
          </cell>
          <cell r="K6">
            <v>1316</v>
          </cell>
          <cell r="L6">
            <v>944</v>
          </cell>
          <cell r="M6">
            <v>944</v>
          </cell>
          <cell r="O6">
            <v>372</v>
          </cell>
          <cell r="P6">
            <v>372</v>
          </cell>
          <cell r="W6">
            <v>944</v>
          </cell>
          <cell r="X6">
            <v>598</v>
          </cell>
          <cell r="Y6">
            <v>201</v>
          </cell>
          <cell r="Z6">
            <v>145</v>
          </cell>
          <cell r="AA6">
            <v>0.63347457627118642</v>
          </cell>
          <cell r="AB6">
            <v>0.21292372881355931</v>
          </cell>
          <cell r="AC6">
            <v>0.15360169491525424</v>
          </cell>
          <cell r="AD6">
            <v>5355</v>
          </cell>
          <cell r="AE6">
            <v>2458</v>
          </cell>
          <cell r="AF6">
            <v>793</v>
          </cell>
          <cell r="AG6">
            <v>665</v>
          </cell>
          <cell r="AH6">
            <v>0.62768130745658834</v>
          </cell>
          <cell r="AI6">
            <v>0.20250255362614913</v>
          </cell>
          <cell r="AJ6">
            <v>0.16981613891726252</v>
          </cell>
          <cell r="AK6">
            <v>3916</v>
          </cell>
          <cell r="AL6">
            <v>3916</v>
          </cell>
          <cell r="AN6">
            <v>1439</v>
          </cell>
          <cell r="AO6">
            <v>1439</v>
          </cell>
          <cell r="AR6">
            <v>0.73127917833800182</v>
          </cell>
          <cell r="AS6">
            <v>0.26872082166199812</v>
          </cell>
          <cell r="AV6">
            <v>538</v>
          </cell>
          <cell r="AW6">
            <v>0.56991525423728817</v>
          </cell>
          <cell r="AX6">
            <v>1328</v>
          </cell>
          <cell r="AY6">
            <v>931</v>
          </cell>
          <cell r="AZ6">
            <v>931</v>
          </cell>
          <cell r="BB6">
            <v>397</v>
          </cell>
          <cell r="BC6">
            <v>397</v>
          </cell>
          <cell r="BJ6">
            <v>931</v>
          </cell>
          <cell r="BK6">
            <v>592</v>
          </cell>
          <cell r="BL6">
            <v>212</v>
          </cell>
          <cell r="BM6">
            <v>127</v>
          </cell>
          <cell r="BN6">
            <v>0.63587540279269605</v>
          </cell>
          <cell r="BO6">
            <v>0.22771213748657357</v>
          </cell>
          <cell r="BP6">
            <v>0.13641245972073041</v>
          </cell>
          <cell r="BQ6">
            <v>5715</v>
          </cell>
          <cell r="BR6">
            <v>2678</v>
          </cell>
          <cell r="BS6">
            <v>830</v>
          </cell>
          <cell r="BT6">
            <v>598</v>
          </cell>
          <cell r="BU6">
            <v>0.65221626887481732</v>
          </cell>
          <cell r="BV6">
            <v>0.20214320506575742</v>
          </cell>
          <cell r="BW6">
            <v>0.14564052605942523</v>
          </cell>
          <cell r="BX6">
            <v>4106</v>
          </cell>
          <cell r="BY6">
            <v>4106</v>
          </cell>
          <cell r="CA6">
            <v>1609</v>
          </cell>
          <cell r="CB6">
            <v>1609</v>
          </cell>
          <cell r="CE6">
            <v>0.71846019247594051</v>
          </cell>
          <cell r="CF6">
            <v>0.28153980752405949</v>
          </cell>
          <cell r="CI6">
            <v>534</v>
          </cell>
          <cell r="CJ6">
            <v>0.57357679914070892</v>
          </cell>
          <cell r="CK6">
            <v>1281</v>
          </cell>
          <cell r="CL6">
            <v>928</v>
          </cell>
          <cell r="CM6">
            <v>928</v>
          </cell>
          <cell r="CO6">
            <v>353</v>
          </cell>
          <cell r="CP6">
            <v>353</v>
          </cell>
          <cell r="CW6">
            <v>928</v>
          </cell>
          <cell r="CX6">
            <v>572</v>
          </cell>
          <cell r="CY6">
            <v>171</v>
          </cell>
          <cell r="CZ6">
            <v>185</v>
          </cell>
          <cell r="DA6">
            <v>0.61637931034482762</v>
          </cell>
          <cell r="DB6">
            <v>0.18426724137931033</v>
          </cell>
          <cell r="DC6">
            <v>0.19935344827586207</v>
          </cell>
          <cell r="DD6">
            <v>5558</v>
          </cell>
          <cell r="DE6">
            <v>2587</v>
          </cell>
          <cell r="DF6">
            <v>655</v>
          </cell>
          <cell r="DG6">
            <v>822</v>
          </cell>
          <cell r="DH6">
            <v>0.63656496062992129</v>
          </cell>
          <cell r="DI6">
            <v>0.16117125984251968</v>
          </cell>
          <cell r="DJ6">
            <v>0.20226377952755906</v>
          </cell>
          <cell r="DK6">
            <v>4064</v>
          </cell>
          <cell r="DL6">
            <v>4064</v>
          </cell>
          <cell r="DN6">
            <v>1494</v>
          </cell>
          <cell r="DO6">
            <v>1494</v>
          </cell>
          <cell r="DR6">
            <v>0.73119827275998561</v>
          </cell>
          <cell r="DS6">
            <v>0.26880172724001439</v>
          </cell>
          <cell r="DV6">
            <v>518</v>
          </cell>
          <cell r="DW6">
            <v>0.55818965517241381</v>
          </cell>
          <cell r="DX6">
            <v>0</v>
          </cell>
          <cell r="DY6">
            <v>0</v>
          </cell>
          <cell r="EB6">
            <v>0</v>
          </cell>
          <cell r="EJ6">
            <v>0</v>
          </cell>
          <cell r="EN6" t="e">
            <v>#DIV/0!</v>
          </cell>
          <cell r="EO6" t="e">
            <v>#DIV/0!</v>
          </cell>
          <cell r="EP6" t="e">
            <v>#DIV/0!</v>
          </cell>
          <cell r="EQ6">
            <v>0</v>
          </cell>
          <cell r="EU6" t="e">
            <v>#DIV/0!</v>
          </cell>
          <cell r="EV6" t="e">
            <v>#DIV/0!</v>
          </cell>
          <cell r="EW6" t="e">
            <v>#DIV/0!</v>
          </cell>
          <cell r="EX6">
            <v>0</v>
          </cell>
          <cell r="FA6">
            <v>0</v>
          </cell>
          <cell r="FE6" t="e">
            <v>#DIV/0!</v>
          </cell>
          <cell r="FF6" t="e">
            <v>#DIV/0!</v>
          </cell>
          <cell r="FJ6" t="e">
            <v>#DIV/0!</v>
          </cell>
          <cell r="FK6">
            <v>0</v>
          </cell>
          <cell r="FL6">
            <v>0</v>
          </cell>
          <cell r="FO6">
            <v>0</v>
          </cell>
          <cell r="FW6">
            <v>0</v>
          </cell>
          <cell r="GA6" t="e">
            <v>#DIV/0!</v>
          </cell>
          <cell r="GB6" t="e">
            <v>#DIV/0!</v>
          </cell>
          <cell r="GC6" t="e">
            <v>#DIV/0!</v>
          </cell>
          <cell r="GD6">
            <v>0</v>
          </cell>
          <cell r="GH6" t="e">
            <v>#DIV/0!</v>
          </cell>
          <cell r="GI6" t="e">
            <v>#DIV/0!</v>
          </cell>
          <cell r="GJ6" t="e">
            <v>#DIV/0!</v>
          </cell>
          <cell r="GK6">
            <v>0</v>
          </cell>
          <cell r="GN6">
            <v>0</v>
          </cell>
          <cell r="GR6" t="e">
            <v>#DIV/0!</v>
          </cell>
          <cell r="GS6" t="e">
            <v>#DIV/0!</v>
          </cell>
          <cell r="GW6" t="e">
            <v>#DIV/0!</v>
          </cell>
          <cell r="GX6">
            <v>0</v>
          </cell>
          <cell r="GY6">
            <v>0</v>
          </cell>
          <cell r="HB6">
            <v>0</v>
          </cell>
          <cell r="HJ6">
            <v>0</v>
          </cell>
          <cell r="HN6" t="e">
            <v>#DIV/0!</v>
          </cell>
          <cell r="HO6" t="e">
            <v>#DIV/0!</v>
          </cell>
          <cell r="HP6" t="e">
            <v>#DIV/0!</v>
          </cell>
          <cell r="HQ6">
            <v>0</v>
          </cell>
          <cell r="HU6" t="e">
            <v>#DIV/0!</v>
          </cell>
          <cell r="HV6" t="e">
            <v>#DIV/0!</v>
          </cell>
          <cell r="HW6" t="e">
            <v>#DIV/0!</v>
          </cell>
          <cell r="HX6">
            <v>0</v>
          </cell>
          <cell r="IA6">
            <v>0</v>
          </cell>
          <cell r="IE6" t="e">
            <v>#DIV/0!</v>
          </cell>
          <cell r="IF6" t="e">
            <v>#DIV/0!</v>
          </cell>
          <cell r="IJ6" t="e">
            <v>#DIV/0!</v>
          </cell>
          <cell r="IK6">
            <v>0</v>
          </cell>
          <cell r="IL6">
            <v>0</v>
          </cell>
          <cell r="IO6">
            <v>0</v>
          </cell>
          <cell r="IW6">
            <v>0</v>
          </cell>
          <cell r="JA6" t="e">
            <v>#DIV/0!</v>
          </cell>
          <cell r="JB6" t="e">
            <v>#DIV/0!</v>
          </cell>
          <cell r="JC6" t="e">
            <v>#DIV/0!</v>
          </cell>
          <cell r="JD6">
            <v>0</v>
          </cell>
          <cell r="JH6" t="e">
            <v>#DIV/0!</v>
          </cell>
          <cell r="JI6" t="e">
            <v>#DIV/0!</v>
          </cell>
          <cell r="JJ6" t="e">
            <v>#DIV/0!</v>
          </cell>
          <cell r="JK6">
            <v>0</v>
          </cell>
          <cell r="JN6">
            <v>0</v>
          </cell>
          <cell r="JR6" t="e">
            <v>#DIV/0!</v>
          </cell>
          <cell r="JS6" t="e">
            <v>#DIV/0!</v>
          </cell>
          <cell r="JW6" t="e">
            <v>#DIV/0!</v>
          </cell>
          <cell r="JX6">
            <v>0</v>
          </cell>
          <cell r="JY6">
            <v>0</v>
          </cell>
          <cell r="KB6">
            <v>0</v>
          </cell>
          <cell r="KJ6">
            <v>0</v>
          </cell>
          <cell r="KN6" t="e">
            <v>#DIV/0!</v>
          </cell>
          <cell r="KO6" t="e">
            <v>#DIV/0!</v>
          </cell>
          <cell r="KP6" t="e">
            <v>#DIV/0!</v>
          </cell>
          <cell r="KQ6">
            <v>0</v>
          </cell>
          <cell r="KU6" t="e">
            <v>#DIV/0!</v>
          </cell>
          <cell r="KV6" t="e">
            <v>#DIV/0!</v>
          </cell>
          <cell r="KW6" t="e">
            <v>#DIV/0!</v>
          </cell>
          <cell r="KX6">
            <v>0</v>
          </cell>
          <cell r="LA6">
            <v>0</v>
          </cell>
          <cell r="LE6" t="e">
            <v>#DIV/0!</v>
          </cell>
          <cell r="LF6" t="e">
            <v>#DIV/0!</v>
          </cell>
          <cell r="LJ6" t="e">
            <v>#DIV/0!</v>
          </cell>
          <cell r="LK6">
            <v>0</v>
          </cell>
          <cell r="LL6">
            <v>0</v>
          </cell>
          <cell r="LO6">
            <v>0</v>
          </cell>
          <cell r="LW6">
            <v>0</v>
          </cell>
          <cell r="MA6" t="e">
            <v>#DIV/0!</v>
          </cell>
          <cell r="MB6" t="e">
            <v>#DIV/0!</v>
          </cell>
          <cell r="MC6" t="e">
            <v>#DIV/0!</v>
          </cell>
          <cell r="MD6">
            <v>0</v>
          </cell>
          <cell r="MH6" t="e">
            <v>#DIV/0!</v>
          </cell>
          <cell r="MI6" t="e">
            <v>#DIV/0!</v>
          </cell>
          <cell r="MJ6" t="e">
            <v>#DIV/0!</v>
          </cell>
          <cell r="MK6">
            <v>0</v>
          </cell>
          <cell r="MN6">
            <v>0</v>
          </cell>
          <cell r="MR6" t="e">
            <v>#DIV/0!</v>
          </cell>
          <cell r="MS6" t="e">
            <v>#DIV/0!</v>
          </cell>
          <cell r="MW6" t="e">
            <v>#DIV/0!</v>
          </cell>
          <cell r="MX6">
            <v>0</v>
          </cell>
          <cell r="MY6">
            <v>0</v>
          </cell>
          <cell r="NB6">
            <v>0</v>
          </cell>
          <cell r="NJ6">
            <v>0</v>
          </cell>
          <cell r="NN6" t="e">
            <v>#DIV/0!</v>
          </cell>
          <cell r="NO6" t="e">
            <v>#DIV/0!</v>
          </cell>
          <cell r="NP6" t="e">
            <v>#DIV/0!</v>
          </cell>
          <cell r="NQ6">
            <v>0</v>
          </cell>
          <cell r="NU6" t="e">
            <v>#DIV/0!</v>
          </cell>
          <cell r="NV6" t="e">
            <v>#DIV/0!</v>
          </cell>
          <cell r="NW6" t="e">
            <v>#DIV/0!</v>
          </cell>
          <cell r="NX6">
            <v>0</v>
          </cell>
          <cell r="OA6">
            <v>0</v>
          </cell>
          <cell r="OE6" t="e">
            <v>#DIV/0!</v>
          </cell>
          <cell r="OF6" t="e">
            <v>#DIV/0!</v>
          </cell>
          <cell r="OJ6" t="e">
            <v>#DIV/0!</v>
          </cell>
          <cell r="OK6">
            <v>0</v>
          </cell>
          <cell r="OL6">
            <v>0</v>
          </cell>
          <cell r="OO6">
            <v>0</v>
          </cell>
          <cell r="OW6">
            <v>0</v>
          </cell>
          <cell r="PA6" t="e">
            <v>#DIV/0!</v>
          </cell>
          <cell r="PB6" t="e">
            <v>#DIV/0!</v>
          </cell>
          <cell r="PC6" t="e">
            <v>#DIV/0!</v>
          </cell>
          <cell r="PD6">
            <v>0</v>
          </cell>
          <cell r="PH6" t="e">
            <v>#DIV/0!</v>
          </cell>
          <cell r="PI6" t="e">
            <v>#DIV/0!</v>
          </cell>
          <cell r="PJ6" t="e">
            <v>#DIV/0!</v>
          </cell>
          <cell r="PK6">
            <v>0</v>
          </cell>
          <cell r="PN6">
            <v>0</v>
          </cell>
          <cell r="PR6" t="e">
            <v>#DIV/0!</v>
          </cell>
          <cell r="PS6" t="e">
            <v>#DIV/0!</v>
          </cell>
          <cell r="PW6" t="e">
            <v>#DIV/0!</v>
          </cell>
          <cell r="PX6">
            <v>0</v>
          </cell>
          <cell r="PY6">
            <v>0</v>
          </cell>
          <cell r="QB6">
            <v>0</v>
          </cell>
          <cell r="QJ6">
            <v>0</v>
          </cell>
          <cell r="QN6" t="e">
            <v>#DIV/0!</v>
          </cell>
          <cell r="QO6" t="e">
            <v>#DIV/0!</v>
          </cell>
          <cell r="QP6" t="e">
            <v>#DIV/0!</v>
          </cell>
          <cell r="QQ6">
            <v>0</v>
          </cell>
          <cell r="QU6" t="e">
            <v>#DIV/0!</v>
          </cell>
          <cell r="QV6" t="e">
            <v>#DIV/0!</v>
          </cell>
          <cell r="QW6" t="e">
            <v>#DIV/0!</v>
          </cell>
          <cell r="QX6">
            <v>0</v>
          </cell>
          <cell r="RA6">
            <v>0</v>
          </cell>
          <cell r="RE6" t="e">
            <v>#DIV/0!</v>
          </cell>
          <cell r="RF6" t="e">
            <v>#DIV/0!</v>
          </cell>
          <cell r="RJ6" t="e">
            <v>#DIV/0!</v>
          </cell>
          <cell r="RK6">
            <v>3925</v>
          </cell>
          <cell r="RL6">
            <v>2803</v>
          </cell>
          <cell r="RM6">
            <v>2803</v>
          </cell>
          <cell r="RO6">
            <v>1122</v>
          </cell>
          <cell r="RP6">
            <v>1122</v>
          </cell>
          <cell r="RW6">
            <v>2803</v>
          </cell>
          <cell r="RX6">
            <v>1762</v>
          </cell>
          <cell r="RY6">
            <v>584</v>
          </cell>
          <cell r="RZ6">
            <v>457</v>
          </cell>
          <cell r="SA6">
            <v>0.62861220121298611</v>
          </cell>
          <cell r="SB6">
            <v>0.20834819835890117</v>
          </cell>
          <cell r="SC6">
            <v>0.16303960042811275</v>
          </cell>
          <cell r="SD6">
            <v>16628</v>
          </cell>
          <cell r="SE6">
            <v>7723</v>
          </cell>
          <cell r="SF6">
            <v>2278</v>
          </cell>
          <cell r="SG6">
            <v>2085</v>
          </cell>
          <cell r="SH6">
            <v>0.63900380605659446</v>
          </cell>
          <cell r="SI6">
            <v>0.18848254178388218</v>
          </cell>
          <cell r="SJ6">
            <v>0.17251365215952341</v>
          </cell>
          <cell r="SK6">
            <v>12086</v>
          </cell>
          <cell r="SL6">
            <v>12086</v>
          </cell>
          <cell r="SN6">
            <v>4542</v>
          </cell>
          <cell r="SO6">
            <v>4542</v>
          </cell>
          <cell r="SR6">
            <v>0.72684628337743562</v>
          </cell>
          <cell r="SS6">
            <v>0.27315371662256432</v>
          </cell>
          <cell r="SV6">
            <v>1590</v>
          </cell>
          <cell r="SW6">
            <v>0.56724937566892619</v>
          </cell>
        </row>
        <row r="7">
          <cell r="A7">
            <v>3</v>
          </cell>
          <cell r="B7" t="str">
            <v>TOMOGRAFIA</v>
          </cell>
          <cell r="K7">
            <v>337</v>
          </cell>
          <cell r="W7">
            <v>337</v>
          </cell>
          <cell r="X7">
            <v>241</v>
          </cell>
          <cell r="Y7">
            <v>96</v>
          </cell>
          <cell r="AA7">
            <v>0.71513353115727007</v>
          </cell>
          <cell r="AB7">
            <v>0.28486646884272998</v>
          </cell>
          <cell r="AC7">
            <v>0</v>
          </cell>
          <cell r="AV7">
            <v>252</v>
          </cell>
          <cell r="AW7">
            <v>0.74777448071216612</v>
          </cell>
          <cell r="AX7">
            <v>123</v>
          </cell>
          <cell r="BJ7">
            <v>123</v>
          </cell>
          <cell r="BK7">
            <v>87</v>
          </cell>
          <cell r="BL7">
            <v>36</v>
          </cell>
          <cell r="BN7">
            <v>0.70731707317073167</v>
          </cell>
          <cell r="BO7">
            <v>0.29268292682926828</v>
          </cell>
          <cell r="BP7">
            <v>0</v>
          </cell>
          <cell r="CI7">
            <v>93</v>
          </cell>
          <cell r="CJ7">
            <v>0.75609756097560976</v>
          </cell>
          <cell r="CK7">
            <v>247</v>
          </cell>
          <cell r="CW7">
            <v>247</v>
          </cell>
          <cell r="CX7">
            <v>38</v>
          </cell>
          <cell r="CY7">
            <v>116</v>
          </cell>
          <cell r="CZ7">
            <v>93</v>
          </cell>
          <cell r="DA7">
            <v>0.15384615384615385</v>
          </cell>
          <cell r="DB7">
            <v>0.46963562753036436</v>
          </cell>
          <cell r="DC7">
            <v>0.37651821862348178</v>
          </cell>
          <cell r="DV7">
            <v>183</v>
          </cell>
          <cell r="DW7">
            <v>0.74089068825910931</v>
          </cell>
          <cell r="DX7">
            <v>0</v>
          </cell>
          <cell r="EJ7">
            <v>0</v>
          </cell>
          <cell r="EN7" t="e">
            <v>#DIV/0!</v>
          </cell>
          <cell r="EO7" t="e">
            <v>#DIV/0!</v>
          </cell>
          <cell r="EP7" t="e">
            <v>#DIV/0!</v>
          </cell>
          <cell r="FJ7" t="e">
            <v>#DIV/0!</v>
          </cell>
          <cell r="FK7">
            <v>0</v>
          </cell>
          <cell r="FW7">
            <v>0</v>
          </cell>
          <cell r="GA7">
            <v>0</v>
          </cell>
          <cell r="GB7">
            <v>0</v>
          </cell>
          <cell r="GC7">
            <v>0</v>
          </cell>
          <cell r="GW7">
            <v>0</v>
          </cell>
          <cell r="GX7">
            <v>0</v>
          </cell>
          <cell r="HJ7">
            <v>0</v>
          </cell>
          <cell r="HN7">
            <v>0</v>
          </cell>
          <cell r="HO7">
            <v>0</v>
          </cell>
          <cell r="HP7">
            <v>0</v>
          </cell>
          <cell r="IJ7">
            <v>0</v>
          </cell>
          <cell r="IK7">
            <v>0</v>
          </cell>
          <cell r="IW7">
            <v>0</v>
          </cell>
          <cell r="JA7" t="e">
            <v>#DIV/0!</v>
          </cell>
          <cell r="JB7" t="e">
            <v>#DIV/0!</v>
          </cell>
          <cell r="JC7" t="e">
            <v>#DIV/0!</v>
          </cell>
          <cell r="JW7" t="e">
            <v>#DIV/0!</v>
          </cell>
          <cell r="JX7">
            <v>0</v>
          </cell>
          <cell r="KJ7">
            <v>0</v>
          </cell>
          <cell r="KN7" t="e">
            <v>#DIV/0!</v>
          </cell>
          <cell r="KO7" t="e">
            <v>#DIV/0!</v>
          </cell>
          <cell r="KP7" t="e">
            <v>#DIV/0!</v>
          </cell>
          <cell r="LJ7" t="e">
            <v>#DIV/0!</v>
          </cell>
          <cell r="LK7">
            <v>0</v>
          </cell>
          <cell r="LW7">
            <v>0</v>
          </cell>
          <cell r="MA7" t="e">
            <v>#DIV/0!</v>
          </cell>
          <cell r="MB7" t="e">
            <v>#DIV/0!</v>
          </cell>
          <cell r="MC7" t="e">
            <v>#DIV/0!</v>
          </cell>
          <cell r="MW7" t="e">
            <v>#DIV/0!</v>
          </cell>
          <cell r="MX7">
            <v>0</v>
          </cell>
          <cell r="NJ7">
            <v>0</v>
          </cell>
          <cell r="NN7" t="e">
            <v>#DIV/0!</v>
          </cell>
          <cell r="NO7" t="e">
            <v>#DIV/0!</v>
          </cell>
          <cell r="NP7" t="e">
            <v>#DIV/0!</v>
          </cell>
          <cell r="OJ7" t="e">
            <v>#DIV/0!</v>
          </cell>
          <cell r="OK7">
            <v>0</v>
          </cell>
          <cell r="OW7">
            <v>0</v>
          </cell>
          <cell r="PA7" t="e">
            <v>#DIV/0!</v>
          </cell>
          <cell r="PB7" t="e">
            <v>#DIV/0!</v>
          </cell>
          <cell r="PC7" t="e">
            <v>#DIV/0!</v>
          </cell>
          <cell r="PW7" t="e">
            <v>#DIV/0!</v>
          </cell>
          <cell r="PX7">
            <v>0</v>
          </cell>
          <cell r="QJ7">
            <v>0</v>
          </cell>
          <cell r="QN7" t="e">
            <v>#DIV/0!</v>
          </cell>
          <cell r="QO7" t="e">
            <v>#DIV/0!</v>
          </cell>
          <cell r="QP7" t="e">
            <v>#DIV/0!</v>
          </cell>
          <cell r="RJ7" t="e">
            <v>#DIV/0!</v>
          </cell>
          <cell r="RK7">
            <v>707</v>
          </cell>
          <cell r="RW7">
            <v>707</v>
          </cell>
          <cell r="RX7">
            <v>366</v>
          </cell>
          <cell r="RY7">
            <v>248</v>
          </cell>
          <cell r="RZ7">
            <v>93</v>
          </cell>
          <cell r="SA7">
            <v>0.51768033946251768</v>
          </cell>
          <cell r="SB7">
            <v>0.35077793493635079</v>
          </cell>
          <cell r="SC7">
            <v>0.13154172560113153</v>
          </cell>
          <cell r="SV7">
            <v>528</v>
          </cell>
          <cell r="SW7">
            <v>0.74681753889674685</v>
          </cell>
        </row>
        <row r="8">
          <cell r="A8">
            <v>4</v>
          </cell>
          <cell r="B8" t="str">
            <v>HEMODINAMICA</v>
          </cell>
          <cell r="K8">
            <v>31</v>
          </cell>
          <cell r="W8">
            <v>31</v>
          </cell>
          <cell r="X8">
            <v>3</v>
          </cell>
          <cell r="Y8">
            <v>28</v>
          </cell>
          <cell r="AA8">
            <v>9.6774193548387094E-2</v>
          </cell>
          <cell r="AB8">
            <v>0.90322580645161288</v>
          </cell>
          <cell r="AC8">
            <v>0</v>
          </cell>
          <cell r="AV8">
            <v>17</v>
          </cell>
          <cell r="AW8">
            <v>0.54838709677419351</v>
          </cell>
          <cell r="AX8">
            <v>18</v>
          </cell>
          <cell r="BJ8">
            <v>18</v>
          </cell>
          <cell r="BK8">
            <v>3</v>
          </cell>
          <cell r="BL8">
            <v>15</v>
          </cell>
          <cell r="BN8">
            <v>0.16666666666666666</v>
          </cell>
          <cell r="BO8">
            <v>0.83333333333333337</v>
          </cell>
          <cell r="BP8">
            <v>0</v>
          </cell>
          <cell r="CI8">
            <v>17</v>
          </cell>
          <cell r="CJ8">
            <v>0.94444444444444442</v>
          </cell>
          <cell r="CK8">
            <v>21</v>
          </cell>
          <cell r="CW8">
            <v>21</v>
          </cell>
          <cell r="CX8">
            <v>3</v>
          </cell>
          <cell r="CY8">
            <v>18</v>
          </cell>
          <cell r="DA8">
            <v>0.14285714285714285</v>
          </cell>
          <cell r="DB8">
            <v>0.8571428571428571</v>
          </cell>
          <cell r="DC8">
            <v>0</v>
          </cell>
          <cell r="DV8">
            <v>20</v>
          </cell>
          <cell r="DW8">
            <v>0.95238095238095233</v>
          </cell>
          <cell r="DX8">
            <v>0</v>
          </cell>
          <cell r="EJ8">
            <v>0</v>
          </cell>
          <cell r="EN8" t="e">
            <v>#DIV/0!</v>
          </cell>
          <cell r="EO8" t="e">
            <v>#DIV/0!</v>
          </cell>
          <cell r="EP8" t="e">
            <v>#DIV/0!</v>
          </cell>
          <cell r="FJ8" t="e">
            <v>#DIV/0!</v>
          </cell>
          <cell r="FK8">
            <v>0</v>
          </cell>
          <cell r="FW8">
            <v>0</v>
          </cell>
          <cell r="GA8" t="e">
            <v>#DIV/0!</v>
          </cell>
          <cell r="GB8" t="e">
            <v>#DIV/0!</v>
          </cell>
          <cell r="GC8" t="e">
            <v>#DIV/0!</v>
          </cell>
          <cell r="GW8" t="e">
            <v>#DIV/0!</v>
          </cell>
          <cell r="GX8">
            <v>0</v>
          </cell>
          <cell r="HJ8">
            <v>0</v>
          </cell>
          <cell r="HN8" t="e">
            <v>#DIV/0!</v>
          </cell>
          <cell r="HO8" t="e">
            <v>#DIV/0!</v>
          </cell>
          <cell r="HP8" t="e">
            <v>#DIV/0!</v>
          </cell>
          <cell r="IJ8" t="e">
            <v>#DIV/0!</v>
          </cell>
          <cell r="IK8">
            <v>0</v>
          </cell>
          <cell r="IW8">
            <v>0</v>
          </cell>
          <cell r="JA8" t="e">
            <v>#DIV/0!</v>
          </cell>
          <cell r="JB8" t="e">
            <v>#DIV/0!</v>
          </cell>
          <cell r="JC8" t="e">
            <v>#DIV/0!</v>
          </cell>
          <cell r="JW8" t="e">
            <v>#DIV/0!</v>
          </cell>
          <cell r="JX8">
            <v>0</v>
          </cell>
          <cell r="KJ8">
            <v>0</v>
          </cell>
          <cell r="KN8" t="e">
            <v>#DIV/0!</v>
          </cell>
          <cell r="KO8" t="e">
            <v>#DIV/0!</v>
          </cell>
          <cell r="KP8" t="e">
            <v>#DIV/0!</v>
          </cell>
          <cell r="LJ8" t="e">
            <v>#DIV/0!</v>
          </cell>
          <cell r="LK8">
            <v>0</v>
          </cell>
          <cell r="LW8">
            <v>0</v>
          </cell>
          <cell r="MA8" t="e">
            <v>#DIV/0!</v>
          </cell>
          <cell r="MB8" t="e">
            <v>#DIV/0!</v>
          </cell>
          <cell r="MC8" t="e">
            <v>#DIV/0!</v>
          </cell>
          <cell r="MW8" t="e">
            <v>#DIV/0!</v>
          </cell>
          <cell r="MX8">
            <v>0</v>
          </cell>
          <cell r="NJ8">
            <v>0</v>
          </cell>
          <cell r="NN8" t="e">
            <v>#DIV/0!</v>
          </cell>
          <cell r="NO8" t="e">
            <v>#DIV/0!</v>
          </cell>
          <cell r="NP8" t="e">
            <v>#DIV/0!</v>
          </cell>
          <cell r="OJ8" t="e">
            <v>#DIV/0!</v>
          </cell>
          <cell r="OK8">
            <v>0</v>
          </cell>
          <cell r="OW8">
            <v>0</v>
          </cell>
          <cell r="PA8" t="e">
            <v>#DIV/0!</v>
          </cell>
          <cell r="PB8" t="e">
            <v>#DIV/0!</v>
          </cell>
          <cell r="PC8" t="e">
            <v>#DIV/0!</v>
          </cell>
          <cell r="PW8" t="e">
            <v>#DIV/0!</v>
          </cell>
          <cell r="PX8">
            <v>0</v>
          </cell>
          <cell r="QJ8">
            <v>0</v>
          </cell>
          <cell r="QN8" t="e">
            <v>#DIV/0!</v>
          </cell>
          <cell r="QO8" t="e">
            <v>#DIV/0!</v>
          </cell>
          <cell r="QP8" t="e">
            <v>#DIV/0!</v>
          </cell>
          <cell r="RJ8" t="e">
            <v>#DIV/0!</v>
          </cell>
          <cell r="RK8">
            <v>70</v>
          </cell>
          <cell r="RW8">
            <v>70</v>
          </cell>
          <cell r="RX8">
            <v>9</v>
          </cell>
          <cell r="RY8">
            <v>61</v>
          </cell>
          <cell r="RZ8">
            <v>0</v>
          </cell>
          <cell r="SA8">
            <v>0.12857142857142856</v>
          </cell>
          <cell r="SB8">
            <v>0.87142857142857144</v>
          </cell>
          <cell r="SC8">
            <v>0</v>
          </cell>
          <cell r="SV8">
            <v>54</v>
          </cell>
          <cell r="SW8">
            <v>0.77142857142857146</v>
          </cell>
        </row>
        <row r="9">
          <cell r="A9">
            <v>5</v>
          </cell>
          <cell r="B9" t="str">
            <v>ARCO EN "C"</v>
          </cell>
          <cell r="K9">
            <v>8</v>
          </cell>
          <cell r="W9">
            <v>8</v>
          </cell>
          <cell r="X9">
            <v>5</v>
          </cell>
          <cell r="Y9">
            <v>3</v>
          </cell>
          <cell r="AA9">
            <v>0.625</v>
          </cell>
          <cell r="AB9">
            <v>0.375</v>
          </cell>
          <cell r="AC9">
            <v>0</v>
          </cell>
          <cell r="AX9">
            <v>23</v>
          </cell>
          <cell r="BJ9">
            <v>23</v>
          </cell>
          <cell r="BK9">
            <v>7</v>
          </cell>
          <cell r="BL9">
            <v>16</v>
          </cell>
          <cell r="BN9">
            <v>0.30434782608695654</v>
          </cell>
          <cell r="BO9">
            <v>0.69565217391304346</v>
          </cell>
          <cell r="BP9">
            <v>0</v>
          </cell>
          <cell r="CK9">
            <v>34</v>
          </cell>
          <cell r="CW9">
            <v>34</v>
          </cell>
          <cell r="CX9">
            <v>19</v>
          </cell>
          <cell r="CY9">
            <v>15</v>
          </cell>
          <cell r="DA9">
            <v>0.55882352941176472</v>
          </cell>
          <cell r="DB9">
            <v>0.44117647058823528</v>
          </cell>
          <cell r="DC9">
            <v>0</v>
          </cell>
          <cell r="DX9">
            <v>0</v>
          </cell>
          <cell r="EJ9">
            <v>0</v>
          </cell>
          <cell r="EN9" t="e">
            <v>#DIV/0!</v>
          </cell>
          <cell r="EO9" t="e">
            <v>#DIV/0!</v>
          </cell>
          <cell r="EP9" t="e">
            <v>#DIV/0!</v>
          </cell>
          <cell r="FK9">
            <v>0</v>
          </cell>
          <cell r="FW9">
            <v>0</v>
          </cell>
          <cell r="GA9" t="e">
            <v>#DIV/0!</v>
          </cell>
          <cell r="GB9" t="e">
            <v>#DIV/0!</v>
          </cell>
          <cell r="GC9" t="e">
            <v>#DIV/0!</v>
          </cell>
          <cell r="GX9">
            <v>0</v>
          </cell>
          <cell r="HJ9">
            <v>0</v>
          </cell>
          <cell r="HN9" t="e">
            <v>#DIV/0!</v>
          </cell>
          <cell r="HO9" t="e">
            <v>#DIV/0!</v>
          </cell>
          <cell r="HP9" t="e">
            <v>#DIV/0!</v>
          </cell>
          <cell r="IK9">
            <v>0</v>
          </cell>
          <cell r="IW9">
            <v>0</v>
          </cell>
          <cell r="JA9" t="e">
            <v>#DIV/0!</v>
          </cell>
          <cell r="JB9" t="e">
            <v>#DIV/0!</v>
          </cell>
          <cell r="JC9" t="e">
            <v>#DIV/0!</v>
          </cell>
          <cell r="JX9">
            <v>0</v>
          </cell>
          <cell r="KJ9">
            <v>0</v>
          </cell>
          <cell r="KN9" t="e">
            <v>#DIV/0!</v>
          </cell>
          <cell r="KO9" t="e">
            <v>#DIV/0!</v>
          </cell>
          <cell r="KP9" t="e">
            <v>#DIV/0!</v>
          </cell>
          <cell r="LK9">
            <v>0</v>
          </cell>
          <cell r="LW9">
            <v>0</v>
          </cell>
          <cell r="MA9" t="e">
            <v>#DIV/0!</v>
          </cell>
          <cell r="MB9" t="e">
            <v>#DIV/0!</v>
          </cell>
          <cell r="MC9" t="e">
            <v>#DIV/0!</v>
          </cell>
          <cell r="MX9">
            <v>0</v>
          </cell>
          <cell r="NJ9">
            <v>0</v>
          </cell>
          <cell r="NN9" t="e">
            <v>#DIV/0!</v>
          </cell>
          <cell r="NO9" t="e">
            <v>#DIV/0!</v>
          </cell>
          <cell r="NP9" t="e">
            <v>#DIV/0!</v>
          </cell>
          <cell r="OK9">
            <v>0</v>
          </cell>
          <cell r="OW9">
            <v>0</v>
          </cell>
          <cell r="PA9" t="e">
            <v>#DIV/0!</v>
          </cell>
          <cell r="PB9" t="e">
            <v>#DIV/0!</v>
          </cell>
          <cell r="PC9" t="e">
            <v>#DIV/0!</v>
          </cell>
          <cell r="PX9">
            <v>0</v>
          </cell>
          <cell r="QJ9">
            <v>0</v>
          </cell>
          <cell r="QN9" t="e">
            <v>#DIV/0!</v>
          </cell>
          <cell r="QO9" t="e">
            <v>#DIV/0!</v>
          </cell>
          <cell r="QP9" t="e">
            <v>#DIV/0!</v>
          </cell>
          <cell r="RK9">
            <v>65</v>
          </cell>
          <cell r="RR9" t="str">
            <v xml:space="preserve">                                      </v>
          </cell>
          <cell r="RW9">
            <v>65</v>
          </cell>
          <cell r="RX9">
            <v>31</v>
          </cell>
          <cell r="RY9">
            <v>34</v>
          </cell>
          <cell r="RZ9">
            <v>0</v>
          </cell>
          <cell r="SA9">
            <v>0.47692307692307695</v>
          </cell>
          <cell r="SB9">
            <v>0.52307692307692311</v>
          </cell>
          <cell r="SC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  <outlinePr summaryBelow="0" summaryRight="0"/>
  </sheetPr>
  <dimension ref="A2:BD278"/>
  <sheetViews>
    <sheetView showGridLines="0" tabSelected="1" zoomScaleNormal="100" workbookViewId="0">
      <pane xSplit="5" ySplit="5" topLeftCell="F6" activePane="bottomRight" state="frozen"/>
      <selection pane="topRight" activeCell="E1" sqref="E1"/>
      <selection pane="bottomLeft" activeCell="A6" sqref="A6"/>
      <selection pane="bottomRight" activeCell="G43" sqref="G43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7109375" style="1" customWidth="1"/>
    <col min="4" max="4" width="5.85546875" style="1" customWidth="1"/>
    <col min="5" max="5" width="30.42578125" style="1" customWidth="1"/>
    <col min="6" max="6" width="8.7109375" style="1" customWidth="1"/>
    <col min="7" max="12" width="7.7109375" style="1" customWidth="1"/>
    <col min="13" max="18" width="8.7109375" style="1" customWidth="1"/>
    <col min="19" max="19" width="11.42578125" style="1" customWidth="1"/>
    <col min="20" max="20" width="6.85546875" style="1" customWidth="1"/>
    <col min="21" max="21" width="11.42578125" style="1" hidden="1" customWidth="1"/>
    <col min="22" max="22" width="29.5703125" style="1" hidden="1" customWidth="1"/>
    <col min="23" max="23" width="11.42578125" style="1" hidden="1" customWidth="1"/>
    <col min="24" max="24" width="0" style="1" hidden="1" customWidth="1"/>
    <col min="25" max="25" width="6.5703125" style="1" hidden="1" customWidth="1"/>
    <col min="26" max="37" width="0" style="1" hidden="1" customWidth="1"/>
    <col min="38" max="55" width="11.42578125" style="1"/>
    <col min="56" max="56" width="42.42578125" style="1" customWidth="1"/>
    <col min="57" max="58" width="11.42578125" style="1"/>
    <col min="59" max="59" width="44.7109375" style="1" customWidth="1"/>
    <col min="60" max="16384" width="11.42578125" style="1"/>
  </cols>
  <sheetData>
    <row r="2" spans="1:56" x14ac:dyDescent="0.25">
      <c r="C2" s="2"/>
      <c r="D2" s="2"/>
      <c r="E2" s="2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56" ht="33.75" customHeight="1" x14ac:dyDescent="0.25">
      <c r="C3" s="3"/>
      <c r="D3" s="3"/>
      <c r="E3" s="3"/>
      <c r="F3" s="3"/>
      <c r="G3" s="4"/>
      <c r="H3" s="4"/>
      <c r="I3" s="4"/>
      <c r="J3" s="4"/>
      <c r="K3"/>
      <c r="L3" s="4"/>
      <c r="M3" s="44"/>
      <c r="N3" s="4"/>
      <c r="O3" s="4"/>
      <c r="P3" s="4"/>
      <c r="Q3" s="4"/>
      <c r="R3" s="4"/>
      <c r="U3" s="400" t="s">
        <v>183</v>
      </c>
      <c r="BD3" s="5" t="s">
        <v>0</v>
      </c>
    </row>
    <row r="4" spans="1:56" ht="33.75" customHeight="1" x14ac:dyDescent="0.25"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U4" s="400" t="s">
        <v>182</v>
      </c>
      <c r="BD4" s="5"/>
    </row>
    <row r="5" spans="1:56" ht="33.75" customHeight="1" x14ac:dyDescent="0.25">
      <c r="A5" s="6"/>
      <c r="C5" s="647" t="s">
        <v>1</v>
      </c>
      <c r="D5" s="648"/>
      <c r="E5" s="649"/>
      <c r="F5" s="8" t="s">
        <v>2</v>
      </c>
      <c r="G5" s="7" t="s">
        <v>3</v>
      </c>
      <c r="H5" s="7" t="s">
        <v>4</v>
      </c>
      <c r="I5" s="7" t="s">
        <v>5</v>
      </c>
      <c r="J5" s="7" t="s">
        <v>6</v>
      </c>
      <c r="K5" s="7" t="s">
        <v>7</v>
      </c>
      <c r="L5" s="7" t="s">
        <v>8</v>
      </c>
      <c r="M5" s="7" t="s">
        <v>9</v>
      </c>
      <c r="N5" s="7" t="s">
        <v>10</v>
      </c>
      <c r="O5" s="7" t="s">
        <v>11</v>
      </c>
      <c r="P5" s="7" t="s">
        <v>12</v>
      </c>
      <c r="Q5" s="7" t="s">
        <v>13</v>
      </c>
      <c r="R5" s="7" t="s">
        <v>14</v>
      </c>
      <c r="S5" s="9"/>
      <c r="T5" s="10"/>
      <c r="BD5" s="5" t="s">
        <v>15</v>
      </c>
    </row>
    <row r="6" spans="1:56" ht="15" customHeight="1" x14ac:dyDescent="0.25">
      <c r="C6" s="74" t="s">
        <v>133</v>
      </c>
      <c r="D6" s="75"/>
      <c r="E6" s="75"/>
      <c r="F6" s="76">
        <f>SUM(F8,F38)</f>
        <v>90144</v>
      </c>
      <c r="G6" s="76">
        <f>SUM(G8,G38)</f>
        <v>4668</v>
      </c>
      <c r="H6" s="76">
        <f t="shared" ref="H6:R6" si="0">SUM(H8,H38)</f>
        <v>6119</v>
      </c>
      <c r="I6" s="76">
        <f t="shared" si="0"/>
        <v>5935</v>
      </c>
      <c r="J6" s="63">
        <f>SUM(J8,J38)</f>
        <v>6057</v>
      </c>
      <c r="K6" s="63">
        <f t="shared" si="0"/>
        <v>6705</v>
      </c>
      <c r="L6" s="76">
        <f t="shared" si="0"/>
        <v>6976</v>
      </c>
      <c r="M6" s="76">
        <f t="shared" si="0"/>
        <v>7353</v>
      </c>
      <c r="N6" s="76">
        <f t="shared" si="0"/>
        <v>8807</v>
      </c>
      <c r="O6" s="76">
        <f t="shared" si="0"/>
        <v>9821</v>
      </c>
      <c r="P6" s="76">
        <f t="shared" si="0"/>
        <v>9467</v>
      </c>
      <c r="Q6" s="76">
        <f t="shared" si="0"/>
        <v>8883</v>
      </c>
      <c r="R6" s="517">
        <f t="shared" si="0"/>
        <v>9353</v>
      </c>
      <c r="S6" s="516"/>
      <c r="T6" s="10"/>
      <c r="X6" s="1">
        <v>31667</v>
      </c>
      <c r="Z6" s="1">
        <f>F8/X6</f>
        <v>2.2642182713866168</v>
      </c>
      <c r="BD6" s="5" t="s">
        <v>16</v>
      </c>
    </row>
    <row r="7" spans="1:56" ht="3.75" customHeight="1" x14ac:dyDescent="0.25">
      <c r="C7" s="77"/>
      <c r="D7" s="78"/>
      <c r="E7" s="78"/>
      <c r="F7" s="79"/>
      <c r="G7" s="79"/>
      <c r="H7" s="79"/>
      <c r="I7" s="79"/>
      <c r="J7" s="62"/>
      <c r="K7" s="62"/>
      <c r="L7" s="79"/>
      <c r="M7" s="79"/>
      <c r="N7" s="79"/>
      <c r="O7" s="79"/>
      <c r="P7" s="79"/>
      <c r="Q7" s="79"/>
      <c r="R7" s="518"/>
      <c r="S7" s="516"/>
      <c r="T7" s="10"/>
      <c r="BD7" s="5"/>
    </row>
    <row r="8" spans="1:56" ht="15" customHeight="1" x14ac:dyDescent="0.25">
      <c r="C8" s="80"/>
      <c r="D8" s="183" t="s">
        <v>17</v>
      </c>
      <c r="E8" s="130"/>
      <c r="F8" s="418">
        <f>SUM(F9:F37)</f>
        <v>71701</v>
      </c>
      <c r="G8" s="418">
        <f>SUM(G9:G37)</f>
        <v>4016</v>
      </c>
      <c r="H8" s="418">
        <f t="shared" ref="H8:R8" si="1">SUM(H9:H37)</f>
        <v>5174</v>
      </c>
      <c r="I8" s="418">
        <f t="shared" si="1"/>
        <v>4814</v>
      </c>
      <c r="J8" s="418">
        <f t="shared" si="1"/>
        <v>4960</v>
      </c>
      <c r="K8" s="418">
        <f t="shared" si="1"/>
        <v>5449</v>
      </c>
      <c r="L8" s="418">
        <f t="shared" si="1"/>
        <v>5408</v>
      </c>
      <c r="M8" s="131">
        <f t="shared" si="1"/>
        <v>5655</v>
      </c>
      <c r="N8" s="131">
        <f t="shared" si="1"/>
        <v>7080</v>
      </c>
      <c r="O8" s="131">
        <f t="shared" si="1"/>
        <v>7592</v>
      </c>
      <c r="P8" s="124">
        <f t="shared" si="1"/>
        <v>7302</v>
      </c>
      <c r="Q8" s="131">
        <f t="shared" si="1"/>
        <v>6907</v>
      </c>
      <c r="R8" s="544">
        <f t="shared" si="1"/>
        <v>7344</v>
      </c>
      <c r="S8" s="516"/>
      <c r="T8" s="10"/>
      <c r="W8" s="1" t="s">
        <v>241</v>
      </c>
      <c r="X8" s="1" t="s">
        <v>242</v>
      </c>
      <c r="Z8" s="1" t="s">
        <v>243</v>
      </c>
      <c r="BD8" s="5" t="s">
        <v>16</v>
      </c>
    </row>
    <row r="9" spans="1:56" ht="15" customHeight="1" x14ac:dyDescent="0.25">
      <c r="C9" s="80"/>
      <c r="D9" s="91"/>
      <c r="E9" s="414" t="s">
        <v>101</v>
      </c>
      <c r="F9" s="105">
        <f>SUM(G9:R9)</f>
        <v>278</v>
      </c>
      <c r="G9" s="29">
        <v>4</v>
      </c>
      <c r="H9" s="29">
        <v>1</v>
      </c>
      <c r="I9" s="336">
        <v>0</v>
      </c>
      <c r="J9" s="336">
        <v>2</v>
      </c>
      <c r="K9" s="336">
        <v>13</v>
      </c>
      <c r="L9" s="336">
        <v>35</v>
      </c>
      <c r="M9" s="336">
        <v>28</v>
      </c>
      <c r="N9" s="336">
        <v>48</v>
      </c>
      <c r="O9" s="336">
        <v>40</v>
      </c>
      <c r="P9" s="336">
        <v>31</v>
      </c>
      <c r="Q9" s="336">
        <v>39</v>
      </c>
      <c r="R9" s="511">
        <v>37</v>
      </c>
      <c r="S9" s="516"/>
      <c r="T9" s="10"/>
      <c r="V9" s="634" t="s">
        <v>205</v>
      </c>
      <c r="W9" s="639">
        <v>173</v>
      </c>
      <c r="X9" s="1">
        <v>175</v>
      </c>
      <c r="Y9" s="640">
        <f>F9/W9</f>
        <v>1.6069364161849711</v>
      </c>
      <c r="Z9" s="638">
        <f>F9/X9</f>
        <v>1.5885714285714285</v>
      </c>
      <c r="BD9" s="5"/>
    </row>
    <row r="10" spans="1:56" ht="15" customHeight="1" x14ac:dyDescent="0.25">
      <c r="C10" s="80"/>
      <c r="D10" s="91"/>
      <c r="E10" s="414" t="s">
        <v>102</v>
      </c>
      <c r="F10" s="105">
        <f t="shared" ref="F10:F36" si="2">SUM(G10:R10)</f>
        <v>5184</v>
      </c>
      <c r="G10" s="29">
        <v>320</v>
      </c>
      <c r="H10" s="29">
        <v>412</v>
      </c>
      <c r="I10" s="336">
        <v>380</v>
      </c>
      <c r="J10" s="336">
        <v>407</v>
      </c>
      <c r="K10" s="336">
        <v>402</v>
      </c>
      <c r="L10" s="336">
        <v>429</v>
      </c>
      <c r="M10" s="336">
        <v>369</v>
      </c>
      <c r="N10" s="336">
        <v>491</v>
      </c>
      <c r="O10" s="336">
        <v>520</v>
      </c>
      <c r="P10" s="336">
        <v>517</v>
      </c>
      <c r="Q10" s="336">
        <v>456</v>
      </c>
      <c r="R10" s="511">
        <v>481</v>
      </c>
      <c r="S10" s="516"/>
      <c r="T10" s="10"/>
      <c r="V10" s="634" t="s">
        <v>206</v>
      </c>
      <c r="W10" s="635">
        <v>3549</v>
      </c>
      <c r="X10" s="1">
        <v>3562</v>
      </c>
      <c r="Y10" s="638">
        <f t="shared" ref="Y10:Y45" si="3">F10/W10</f>
        <v>1.4606931530008453</v>
      </c>
      <c r="Z10" s="638">
        <f t="shared" ref="Z10:Z44" si="4">F10/X10</f>
        <v>1.4553621560920831</v>
      </c>
      <c r="BD10" s="5"/>
    </row>
    <row r="11" spans="1:56" ht="15" customHeight="1" x14ac:dyDescent="0.25">
      <c r="C11" s="80"/>
      <c r="D11" s="91"/>
      <c r="E11" s="414" t="s">
        <v>103</v>
      </c>
      <c r="F11" s="105">
        <f t="shared" si="2"/>
        <v>1387</v>
      </c>
      <c r="G11" s="29">
        <v>87</v>
      </c>
      <c r="H11" s="29">
        <v>115</v>
      </c>
      <c r="I11" s="336">
        <v>108</v>
      </c>
      <c r="J11" s="336">
        <v>89</v>
      </c>
      <c r="K11" s="336">
        <v>94</v>
      </c>
      <c r="L11" s="336">
        <v>93</v>
      </c>
      <c r="M11" s="336">
        <v>64</v>
      </c>
      <c r="N11" s="336">
        <v>141</v>
      </c>
      <c r="O11" s="336">
        <v>141</v>
      </c>
      <c r="P11" s="336">
        <v>142</v>
      </c>
      <c r="Q11" s="336">
        <v>149</v>
      </c>
      <c r="R11" s="511">
        <v>164</v>
      </c>
      <c r="S11" s="516"/>
      <c r="T11" s="10"/>
      <c r="V11" s="634" t="s">
        <v>207</v>
      </c>
      <c r="W11" s="635">
        <v>578</v>
      </c>
      <c r="X11" s="1">
        <v>537</v>
      </c>
      <c r="Y11" s="638">
        <f t="shared" si="3"/>
        <v>2.3996539792387543</v>
      </c>
      <c r="Z11" s="638">
        <f t="shared" si="4"/>
        <v>2.5828677839851024</v>
      </c>
      <c r="BD11" s="5"/>
    </row>
    <row r="12" spans="1:56" ht="15" customHeight="1" x14ac:dyDescent="0.25">
      <c r="C12" s="80"/>
      <c r="D12" s="91"/>
      <c r="E12" s="414" t="s">
        <v>104</v>
      </c>
      <c r="F12" s="105">
        <f t="shared" si="2"/>
        <v>5599</v>
      </c>
      <c r="G12" s="29">
        <v>232</v>
      </c>
      <c r="H12" s="29">
        <v>313</v>
      </c>
      <c r="I12" s="336">
        <v>349</v>
      </c>
      <c r="J12" s="336">
        <v>406</v>
      </c>
      <c r="K12" s="336">
        <v>437</v>
      </c>
      <c r="L12" s="336">
        <v>339</v>
      </c>
      <c r="M12" s="336">
        <v>531</v>
      </c>
      <c r="N12" s="336">
        <v>581</v>
      </c>
      <c r="O12" s="336">
        <v>605</v>
      </c>
      <c r="P12" s="336">
        <v>602</v>
      </c>
      <c r="Q12" s="336">
        <v>559</v>
      </c>
      <c r="R12" s="511">
        <v>645</v>
      </c>
      <c r="S12" s="516"/>
      <c r="T12" s="10"/>
      <c r="V12" s="634" t="s">
        <v>208</v>
      </c>
      <c r="W12" s="635">
        <v>3127</v>
      </c>
      <c r="X12" s="1">
        <v>2035</v>
      </c>
      <c r="Y12" s="638">
        <f t="shared" si="3"/>
        <v>1.7905340582027502</v>
      </c>
      <c r="Z12" s="638">
        <f t="shared" si="4"/>
        <v>2.7513513513513512</v>
      </c>
      <c r="BD12" s="5"/>
    </row>
    <row r="13" spans="1:56" ht="15" customHeight="1" x14ac:dyDescent="0.25">
      <c r="C13" s="80"/>
      <c r="D13" s="91"/>
      <c r="E13" s="414" t="s">
        <v>91</v>
      </c>
      <c r="F13" s="105">
        <f t="shared" si="2"/>
        <v>185</v>
      </c>
      <c r="G13" s="29">
        <v>3</v>
      </c>
      <c r="H13" s="29">
        <v>11</v>
      </c>
      <c r="I13" s="336">
        <v>16</v>
      </c>
      <c r="J13" s="336">
        <v>24</v>
      </c>
      <c r="K13" s="336">
        <v>6</v>
      </c>
      <c r="L13" s="336">
        <v>17</v>
      </c>
      <c r="M13" s="336">
        <v>16</v>
      </c>
      <c r="N13" s="336">
        <v>12</v>
      </c>
      <c r="O13" s="336">
        <v>25</v>
      </c>
      <c r="P13" s="336">
        <v>24</v>
      </c>
      <c r="Q13" s="336">
        <v>16</v>
      </c>
      <c r="R13" s="511">
        <v>15</v>
      </c>
      <c r="S13" s="516"/>
      <c r="T13" s="10"/>
      <c r="V13" s="634" t="s">
        <v>209</v>
      </c>
      <c r="W13" s="635">
        <v>46</v>
      </c>
      <c r="X13" s="1">
        <v>165</v>
      </c>
      <c r="Y13" s="638"/>
      <c r="Z13" s="638">
        <f t="shared" si="4"/>
        <v>1.1212121212121211</v>
      </c>
      <c r="BD13" s="5"/>
    </row>
    <row r="14" spans="1:56" ht="15" customHeight="1" x14ac:dyDescent="0.25">
      <c r="C14" s="80"/>
      <c r="D14" s="91"/>
      <c r="E14" s="414" t="s">
        <v>105</v>
      </c>
      <c r="F14" s="105">
        <f t="shared" si="2"/>
        <v>2576</v>
      </c>
      <c r="G14" s="29">
        <v>222</v>
      </c>
      <c r="H14" s="29">
        <v>243</v>
      </c>
      <c r="I14" s="336">
        <v>182</v>
      </c>
      <c r="J14" s="336">
        <v>113</v>
      </c>
      <c r="K14" s="336">
        <v>188</v>
      </c>
      <c r="L14" s="336">
        <v>207</v>
      </c>
      <c r="M14" s="336">
        <v>124</v>
      </c>
      <c r="N14" s="336">
        <v>167</v>
      </c>
      <c r="O14" s="336">
        <v>318</v>
      </c>
      <c r="P14" s="336">
        <v>187</v>
      </c>
      <c r="Q14" s="336">
        <v>408</v>
      </c>
      <c r="R14" s="511">
        <v>217</v>
      </c>
      <c r="S14" s="516"/>
      <c r="T14" s="10"/>
      <c r="V14" s="634" t="s">
        <v>212</v>
      </c>
      <c r="W14" s="635">
        <v>1217</v>
      </c>
      <c r="X14" s="1">
        <v>887</v>
      </c>
      <c r="Y14" s="638">
        <f t="shared" si="3"/>
        <v>2.1166803615447822</v>
      </c>
      <c r="Z14" s="638">
        <f t="shared" si="4"/>
        <v>2.9041713641488163</v>
      </c>
      <c r="BD14" s="5"/>
    </row>
    <row r="15" spans="1:56" ht="15" customHeight="1" x14ac:dyDescent="0.25">
      <c r="C15" s="80"/>
      <c r="D15" s="91"/>
      <c r="E15" s="414" t="s">
        <v>106</v>
      </c>
      <c r="F15" s="105">
        <f t="shared" si="2"/>
        <v>2092</v>
      </c>
      <c r="G15" s="29">
        <v>113</v>
      </c>
      <c r="H15" s="29">
        <v>179</v>
      </c>
      <c r="I15" s="336">
        <v>158</v>
      </c>
      <c r="J15" s="336">
        <v>98</v>
      </c>
      <c r="K15" s="336">
        <v>142</v>
      </c>
      <c r="L15" s="336">
        <v>151</v>
      </c>
      <c r="M15" s="336">
        <v>157</v>
      </c>
      <c r="N15" s="336">
        <v>196</v>
      </c>
      <c r="O15" s="336">
        <v>231</v>
      </c>
      <c r="P15" s="336">
        <v>220</v>
      </c>
      <c r="Q15" s="336">
        <v>222</v>
      </c>
      <c r="R15" s="511">
        <v>225</v>
      </c>
      <c r="S15" s="516"/>
      <c r="T15" s="10"/>
      <c r="V15" s="634" t="s">
        <v>213</v>
      </c>
      <c r="W15" s="635">
        <v>1226</v>
      </c>
      <c r="X15" s="1">
        <v>1268</v>
      </c>
      <c r="Y15" s="638">
        <f t="shared" si="3"/>
        <v>1.7063621533442088</v>
      </c>
      <c r="Z15" s="638">
        <f t="shared" si="4"/>
        <v>1.6498422712933754</v>
      </c>
      <c r="BD15" s="5"/>
    </row>
    <row r="16" spans="1:56" ht="15" customHeight="1" x14ac:dyDescent="0.25">
      <c r="C16" s="80"/>
      <c r="D16" s="91"/>
      <c r="E16" s="414" t="s">
        <v>107</v>
      </c>
      <c r="F16" s="105">
        <f t="shared" si="2"/>
        <v>1848</v>
      </c>
      <c r="G16" s="29">
        <v>111</v>
      </c>
      <c r="H16" s="29">
        <v>145</v>
      </c>
      <c r="I16" s="336">
        <v>137</v>
      </c>
      <c r="J16" s="336">
        <v>86</v>
      </c>
      <c r="K16" s="336">
        <v>95</v>
      </c>
      <c r="L16" s="336">
        <v>175</v>
      </c>
      <c r="M16" s="336">
        <v>159</v>
      </c>
      <c r="N16" s="336">
        <v>195</v>
      </c>
      <c r="O16" s="336">
        <v>211</v>
      </c>
      <c r="P16" s="336">
        <v>227</v>
      </c>
      <c r="Q16" s="336">
        <v>114</v>
      </c>
      <c r="R16" s="511">
        <v>193</v>
      </c>
      <c r="S16" s="516"/>
      <c r="T16" s="10"/>
      <c r="V16" s="634" t="s">
        <v>214</v>
      </c>
      <c r="W16" s="635">
        <v>1004</v>
      </c>
      <c r="X16" s="1">
        <v>886</v>
      </c>
      <c r="Y16" s="638">
        <f t="shared" si="3"/>
        <v>1.8406374501992031</v>
      </c>
      <c r="Z16" s="638">
        <f t="shared" si="4"/>
        <v>2.0857787810383748</v>
      </c>
      <c r="BD16" s="5"/>
    </row>
    <row r="17" spans="3:56" ht="15" customHeight="1" x14ac:dyDescent="0.25">
      <c r="C17" s="80"/>
      <c r="D17" s="91"/>
      <c r="E17" s="414" t="s">
        <v>108</v>
      </c>
      <c r="F17" s="105">
        <f t="shared" si="2"/>
        <v>2516</v>
      </c>
      <c r="G17" s="29">
        <v>137</v>
      </c>
      <c r="H17" s="29">
        <v>165</v>
      </c>
      <c r="I17" s="336">
        <v>173</v>
      </c>
      <c r="J17" s="336">
        <v>156</v>
      </c>
      <c r="K17" s="336">
        <v>232</v>
      </c>
      <c r="L17" s="336">
        <v>248</v>
      </c>
      <c r="M17" s="336">
        <v>259</v>
      </c>
      <c r="N17" s="336">
        <v>259</v>
      </c>
      <c r="O17" s="336">
        <v>219</v>
      </c>
      <c r="P17" s="336">
        <v>234</v>
      </c>
      <c r="Q17" s="336">
        <v>209</v>
      </c>
      <c r="R17" s="511">
        <v>225</v>
      </c>
      <c r="S17" s="516"/>
      <c r="T17" s="10"/>
      <c r="V17" s="634" t="s">
        <v>215</v>
      </c>
      <c r="W17" s="635">
        <v>1186</v>
      </c>
      <c r="X17" s="1">
        <v>875</v>
      </c>
      <c r="Y17" s="638">
        <f t="shared" si="3"/>
        <v>2.12141652613828</v>
      </c>
      <c r="Z17" s="638">
        <f t="shared" si="4"/>
        <v>2.8754285714285714</v>
      </c>
      <c r="BD17" s="5"/>
    </row>
    <row r="18" spans="3:56" ht="15" customHeight="1" x14ac:dyDescent="0.25">
      <c r="C18" s="80"/>
      <c r="D18" s="91"/>
      <c r="E18" s="414" t="s">
        <v>109</v>
      </c>
      <c r="F18" s="105">
        <f t="shared" si="2"/>
        <v>942</v>
      </c>
      <c r="G18" s="29">
        <v>48</v>
      </c>
      <c r="H18" s="29">
        <v>71</v>
      </c>
      <c r="I18" s="336">
        <v>58</v>
      </c>
      <c r="J18" s="336">
        <v>69</v>
      </c>
      <c r="K18" s="336">
        <v>83</v>
      </c>
      <c r="L18" s="336">
        <v>68</v>
      </c>
      <c r="M18" s="336">
        <v>65</v>
      </c>
      <c r="N18" s="336">
        <v>79</v>
      </c>
      <c r="O18" s="336">
        <v>118</v>
      </c>
      <c r="P18" s="336">
        <v>91</v>
      </c>
      <c r="Q18" s="336">
        <v>92</v>
      </c>
      <c r="R18" s="511">
        <v>100</v>
      </c>
      <c r="S18" s="516"/>
      <c r="T18" s="10"/>
      <c r="V18" s="634" t="s">
        <v>216</v>
      </c>
      <c r="W18" s="635">
        <v>584</v>
      </c>
      <c r="X18" s="1">
        <v>564</v>
      </c>
      <c r="Y18" s="638">
        <f t="shared" si="3"/>
        <v>1.6130136986301369</v>
      </c>
      <c r="Z18" s="638">
        <f t="shared" si="4"/>
        <v>1.6702127659574468</v>
      </c>
      <c r="BD18" s="5"/>
    </row>
    <row r="19" spans="3:56" ht="15" customHeight="1" x14ac:dyDescent="0.25">
      <c r="C19" s="80"/>
      <c r="D19" s="91"/>
      <c r="E19" s="414" t="s">
        <v>110</v>
      </c>
      <c r="F19" s="105">
        <f t="shared" si="2"/>
        <v>1748</v>
      </c>
      <c r="G19" s="29">
        <v>64</v>
      </c>
      <c r="H19" s="29">
        <v>281</v>
      </c>
      <c r="I19" s="336">
        <v>203</v>
      </c>
      <c r="J19" s="336">
        <v>169</v>
      </c>
      <c r="K19" s="336">
        <v>150</v>
      </c>
      <c r="L19" s="336">
        <v>110</v>
      </c>
      <c r="M19" s="336">
        <v>128</v>
      </c>
      <c r="N19" s="336">
        <v>172</v>
      </c>
      <c r="O19" s="336">
        <v>116</v>
      </c>
      <c r="P19" s="336">
        <v>138</v>
      </c>
      <c r="Q19" s="336">
        <v>108</v>
      </c>
      <c r="R19" s="511">
        <v>109</v>
      </c>
      <c r="S19" s="516"/>
      <c r="T19" s="10"/>
      <c r="V19" s="634" t="s">
        <v>217</v>
      </c>
      <c r="W19" s="635">
        <v>634</v>
      </c>
      <c r="X19" s="1">
        <v>642</v>
      </c>
      <c r="Y19" s="638">
        <f t="shared" si="3"/>
        <v>2.7570977917981074</v>
      </c>
      <c r="Z19" s="638">
        <f t="shared" si="4"/>
        <v>2.7227414330218069</v>
      </c>
      <c r="BD19" s="5"/>
    </row>
    <row r="20" spans="3:56" ht="15" customHeight="1" x14ac:dyDescent="0.25">
      <c r="C20" s="80"/>
      <c r="D20" s="91"/>
      <c r="E20" s="414" t="s">
        <v>111</v>
      </c>
      <c r="F20" s="105">
        <f t="shared" si="2"/>
        <v>2628</v>
      </c>
      <c r="G20" s="29">
        <v>126</v>
      </c>
      <c r="H20" s="29">
        <v>174</v>
      </c>
      <c r="I20" s="336">
        <v>180</v>
      </c>
      <c r="J20" s="336">
        <v>194</v>
      </c>
      <c r="K20" s="336">
        <v>234</v>
      </c>
      <c r="L20" s="336">
        <v>220</v>
      </c>
      <c r="M20" s="336">
        <v>228</v>
      </c>
      <c r="N20" s="336">
        <v>258</v>
      </c>
      <c r="O20" s="336">
        <v>280</v>
      </c>
      <c r="P20" s="336">
        <v>247</v>
      </c>
      <c r="Q20" s="336">
        <v>248</v>
      </c>
      <c r="R20" s="511">
        <v>239</v>
      </c>
      <c r="S20" s="516"/>
      <c r="T20" s="10"/>
      <c r="V20" s="634" t="s">
        <v>218</v>
      </c>
      <c r="W20" s="635">
        <v>1267</v>
      </c>
      <c r="X20" s="1">
        <v>365</v>
      </c>
      <c r="Y20" s="638">
        <f t="shared" si="3"/>
        <v>2.0741910023677979</v>
      </c>
      <c r="Z20" s="638">
        <f t="shared" si="4"/>
        <v>7.2</v>
      </c>
      <c r="BD20" s="5"/>
    </row>
    <row r="21" spans="3:56" ht="15" customHeight="1" x14ac:dyDescent="0.25">
      <c r="C21" s="80"/>
      <c r="D21" s="91"/>
      <c r="E21" s="414" t="s">
        <v>112</v>
      </c>
      <c r="F21" s="105">
        <f t="shared" si="2"/>
        <v>1007</v>
      </c>
      <c r="G21" s="29">
        <v>58</v>
      </c>
      <c r="H21" s="29">
        <v>99</v>
      </c>
      <c r="I21" s="336">
        <v>81</v>
      </c>
      <c r="J21" s="336">
        <v>91</v>
      </c>
      <c r="K21" s="336">
        <v>97</v>
      </c>
      <c r="L21" s="336">
        <v>93</v>
      </c>
      <c r="M21" s="336">
        <v>87</v>
      </c>
      <c r="N21" s="336">
        <v>71</v>
      </c>
      <c r="O21" s="336">
        <v>68</v>
      </c>
      <c r="P21" s="336">
        <v>77</v>
      </c>
      <c r="Q21" s="336">
        <v>96</v>
      </c>
      <c r="R21" s="511">
        <v>89</v>
      </c>
      <c r="S21" s="516"/>
      <c r="T21" s="10"/>
      <c r="V21" s="634" t="s">
        <v>219</v>
      </c>
      <c r="W21" s="635">
        <v>549</v>
      </c>
      <c r="X21" s="1">
        <v>536</v>
      </c>
      <c r="Y21" s="638">
        <f t="shared" si="3"/>
        <v>1.8342440801457194</v>
      </c>
      <c r="Z21" s="638">
        <f t="shared" si="4"/>
        <v>1.8787313432835822</v>
      </c>
      <c r="BD21" s="5"/>
    </row>
    <row r="22" spans="3:56" ht="15" customHeight="1" x14ac:dyDescent="0.25">
      <c r="C22" s="80"/>
      <c r="D22" s="91"/>
      <c r="E22" s="414" t="s">
        <v>113</v>
      </c>
      <c r="F22" s="105">
        <f t="shared" si="2"/>
        <v>3415</v>
      </c>
      <c r="G22" s="29">
        <v>196</v>
      </c>
      <c r="H22" s="29">
        <v>220</v>
      </c>
      <c r="I22" s="336">
        <v>209</v>
      </c>
      <c r="J22" s="336">
        <v>212</v>
      </c>
      <c r="K22" s="336">
        <v>222</v>
      </c>
      <c r="L22" s="336">
        <v>223</v>
      </c>
      <c r="M22" s="336">
        <v>221</v>
      </c>
      <c r="N22" s="336">
        <v>312</v>
      </c>
      <c r="O22" s="336">
        <v>441</v>
      </c>
      <c r="P22" s="336">
        <v>399</v>
      </c>
      <c r="Q22" s="336">
        <v>365</v>
      </c>
      <c r="R22" s="511">
        <v>395</v>
      </c>
      <c r="S22" s="516"/>
      <c r="T22" s="10"/>
      <c r="V22" s="634" t="s">
        <v>220</v>
      </c>
      <c r="W22" s="635">
        <v>2051</v>
      </c>
      <c r="X22" s="1">
        <v>1607</v>
      </c>
      <c r="Y22" s="638">
        <f t="shared" si="3"/>
        <v>1.6650414431984397</v>
      </c>
      <c r="Z22" s="638">
        <f t="shared" si="4"/>
        <v>2.1250777846919728</v>
      </c>
      <c r="BD22" s="5"/>
    </row>
    <row r="23" spans="3:56" ht="15" customHeight="1" x14ac:dyDescent="0.25">
      <c r="C23" s="80"/>
      <c r="D23" s="91"/>
      <c r="E23" s="414" t="s">
        <v>114</v>
      </c>
      <c r="F23" s="105">
        <f t="shared" si="2"/>
        <v>1855</v>
      </c>
      <c r="G23" s="29">
        <v>50</v>
      </c>
      <c r="H23" s="29">
        <v>93</v>
      </c>
      <c r="I23" s="336">
        <v>112</v>
      </c>
      <c r="J23" s="336">
        <v>125</v>
      </c>
      <c r="K23" s="336">
        <v>109</v>
      </c>
      <c r="L23" s="336">
        <v>126</v>
      </c>
      <c r="M23" s="336">
        <v>144</v>
      </c>
      <c r="N23" s="336">
        <v>268</v>
      </c>
      <c r="O23" s="336">
        <v>237</v>
      </c>
      <c r="P23" s="336">
        <v>232</v>
      </c>
      <c r="Q23" s="336">
        <v>171</v>
      </c>
      <c r="R23" s="511">
        <v>188</v>
      </c>
      <c r="S23" s="516"/>
      <c r="T23" s="10"/>
      <c r="V23" s="634" t="s">
        <v>221</v>
      </c>
      <c r="W23" s="635">
        <v>701</v>
      </c>
      <c r="X23" s="1">
        <v>504</v>
      </c>
      <c r="Y23" s="638">
        <f t="shared" si="3"/>
        <v>2.6462196861626248</v>
      </c>
      <c r="Z23" s="638">
        <f t="shared" si="4"/>
        <v>3.6805555555555554</v>
      </c>
      <c r="BD23" s="5"/>
    </row>
    <row r="24" spans="3:56" ht="15" customHeight="1" x14ac:dyDescent="0.25">
      <c r="C24" s="80"/>
      <c r="D24" s="91"/>
      <c r="E24" s="414" t="s">
        <v>153</v>
      </c>
      <c r="F24" s="105">
        <f t="shared" si="2"/>
        <v>2090</v>
      </c>
      <c r="G24" s="29">
        <v>115</v>
      </c>
      <c r="H24" s="29">
        <v>140</v>
      </c>
      <c r="I24" s="336">
        <v>133</v>
      </c>
      <c r="J24" s="336">
        <v>167</v>
      </c>
      <c r="K24" s="336">
        <v>162</v>
      </c>
      <c r="L24" s="336">
        <v>179</v>
      </c>
      <c r="M24" s="336">
        <v>177</v>
      </c>
      <c r="N24" s="336">
        <v>212</v>
      </c>
      <c r="O24" s="336">
        <v>212</v>
      </c>
      <c r="P24" s="336">
        <v>212</v>
      </c>
      <c r="Q24" s="336">
        <v>201</v>
      </c>
      <c r="R24" s="511">
        <v>180</v>
      </c>
      <c r="S24" s="516"/>
      <c r="T24" s="10"/>
      <c r="V24" s="634" t="s">
        <v>211</v>
      </c>
      <c r="W24" s="635">
        <v>918</v>
      </c>
      <c r="X24" s="1">
        <f>286+550</f>
        <v>836</v>
      </c>
      <c r="Y24" s="638">
        <f t="shared" si="3"/>
        <v>2.2766884531590414</v>
      </c>
      <c r="Z24" s="638">
        <f t="shared" si="4"/>
        <v>2.5</v>
      </c>
      <c r="BD24" s="5"/>
    </row>
    <row r="25" spans="3:56" ht="15" customHeight="1" x14ac:dyDescent="0.25">
      <c r="C25" s="80"/>
      <c r="D25" s="91"/>
      <c r="E25" s="414" t="s">
        <v>196</v>
      </c>
      <c r="F25" s="105">
        <f t="shared" si="2"/>
        <v>133</v>
      </c>
      <c r="G25" s="29">
        <v>0</v>
      </c>
      <c r="H25" s="29">
        <v>0</v>
      </c>
      <c r="I25" s="336">
        <v>5</v>
      </c>
      <c r="J25" s="336">
        <v>6</v>
      </c>
      <c r="K25" s="336">
        <v>13</v>
      </c>
      <c r="L25" s="336">
        <v>18</v>
      </c>
      <c r="M25" s="336">
        <v>18</v>
      </c>
      <c r="N25" s="336">
        <v>12</v>
      </c>
      <c r="O25" s="336">
        <v>13</v>
      </c>
      <c r="P25" s="336">
        <v>20</v>
      </c>
      <c r="Q25" s="336">
        <v>12</v>
      </c>
      <c r="R25" s="511">
        <v>16</v>
      </c>
      <c r="S25" s="516"/>
      <c r="T25" s="10"/>
      <c r="V25" s="634" t="s">
        <v>210</v>
      </c>
      <c r="W25" s="635">
        <v>55</v>
      </c>
      <c r="X25" s="1">
        <v>69</v>
      </c>
      <c r="Y25" s="638">
        <f t="shared" si="3"/>
        <v>2.418181818181818</v>
      </c>
      <c r="Z25" s="638">
        <f t="shared" si="4"/>
        <v>1.9275362318840579</v>
      </c>
      <c r="BD25" s="5"/>
    </row>
    <row r="26" spans="3:56" ht="15" customHeight="1" x14ac:dyDescent="0.25">
      <c r="C26" s="80"/>
      <c r="D26" s="91"/>
      <c r="E26" s="414" t="s">
        <v>115</v>
      </c>
      <c r="F26" s="105">
        <f t="shared" si="2"/>
        <v>1801</v>
      </c>
      <c r="G26" s="29">
        <v>65</v>
      </c>
      <c r="H26" s="29">
        <v>66</v>
      </c>
      <c r="I26" s="336">
        <v>97</v>
      </c>
      <c r="J26" s="336">
        <v>137</v>
      </c>
      <c r="K26" s="336">
        <v>142</v>
      </c>
      <c r="L26" s="336">
        <v>172</v>
      </c>
      <c r="M26" s="336">
        <v>148</v>
      </c>
      <c r="N26" s="336">
        <v>181</v>
      </c>
      <c r="O26" s="336">
        <v>187</v>
      </c>
      <c r="P26" s="336">
        <v>204</v>
      </c>
      <c r="Q26" s="336">
        <v>201</v>
      </c>
      <c r="R26" s="511">
        <v>201</v>
      </c>
      <c r="S26" s="516"/>
      <c r="T26" s="10"/>
      <c r="V26" s="634" t="s">
        <v>222</v>
      </c>
      <c r="W26" s="635">
        <v>924</v>
      </c>
      <c r="X26" s="1">
        <v>799</v>
      </c>
      <c r="Y26" s="638">
        <f t="shared" si="3"/>
        <v>1.9491341991341991</v>
      </c>
      <c r="Z26" s="638">
        <f t="shared" si="4"/>
        <v>2.2540675844806008</v>
      </c>
      <c r="BD26" s="5"/>
    </row>
    <row r="27" spans="3:56" ht="15" customHeight="1" x14ac:dyDescent="0.25">
      <c r="C27" s="80"/>
      <c r="D27" s="91"/>
      <c r="E27" s="414" t="s">
        <v>116</v>
      </c>
      <c r="F27" s="105">
        <f t="shared" si="2"/>
        <v>2243</v>
      </c>
      <c r="G27" s="29">
        <v>253</v>
      </c>
      <c r="H27" s="29">
        <v>219</v>
      </c>
      <c r="I27" s="336">
        <v>170</v>
      </c>
      <c r="J27" s="336">
        <v>149</v>
      </c>
      <c r="K27" s="336">
        <v>178</v>
      </c>
      <c r="L27" s="336">
        <v>166</v>
      </c>
      <c r="M27" s="336">
        <v>174</v>
      </c>
      <c r="N27" s="336">
        <v>179</v>
      </c>
      <c r="O27" s="336">
        <v>200</v>
      </c>
      <c r="P27" s="336">
        <v>182</v>
      </c>
      <c r="Q27" s="336">
        <v>192</v>
      </c>
      <c r="R27" s="511">
        <v>181</v>
      </c>
      <c r="S27" s="516"/>
      <c r="T27" s="10"/>
      <c r="V27" s="634" t="s">
        <v>223</v>
      </c>
      <c r="W27" s="635">
        <v>1069</v>
      </c>
      <c r="X27" s="1">
        <v>837</v>
      </c>
      <c r="Y27" s="638">
        <f t="shared" si="3"/>
        <v>2.0982226379794202</v>
      </c>
      <c r="Z27" s="638">
        <f t="shared" si="4"/>
        <v>2.6798088410991636</v>
      </c>
      <c r="BD27" s="5"/>
    </row>
    <row r="28" spans="3:56" ht="15" customHeight="1" x14ac:dyDescent="0.25">
      <c r="C28" s="80"/>
      <c r="D28" s="91"/>
      <c r="E28" s="414" t="s">
        <v>117</v>
      </c>
      <c r="F28" s="105">
        <f t="shared" si="2"/>
        <v>2619</v>
      </c>
      <c r="G28" s="29">
        <v>136</v>
      </c>
      <c r="H28" s="29">
        <v>152</v>
      </c>
      <c r="I28" s="336">
        <v>139</v>
      </c>
      <c r="J28" s="336">
        <v>291</v>
      </c>
      <c r="K28" s="336">
        <v>295</v>
      </c>
      <c r="L28" s="336">
        <v>193</v>
      </c>
      <c r="M28" s="336">
        <v>178</v>
      </c>
      <c r="N28" s="336">
        <v>185</v>
      </c>
      <c r="O28" s="336">
        <v>213</v>
      </c>
      <c r="P28" s="336">
        <v>200</v>
      </c>
      <c r="Q28" s="336">
        <v>232</v>
      </c>
      <c r="R28" s="511">
        <v>405</v>
      </c>
      <c r="S28" s="516"/>
      <c r="T28" s="10"/>
      <c r="V28" s="634" t="s">
        <v>224</v>
      </c>
      <c r="W28" s="635">
        <v>1597</v>
      </c>
      <c r="X28" s="1">
        <v>1451</v>
      </c>
      <c r="Y28" s="638">
        <f t="shared" si="3"/>
        <v>1.6399499060738885</v>
      </c>
      <c r="Z28" s="638">
        <f t="shared" si="4"/>
        <v>1.8049620951068228</v>
      </c>
      <c r="BD28" s="5"/>
    </row>
    <row r="29" spans="3:56" ht="15" customHeight="1" x14ac:dyDescent="0.25">
      <c r="C29" s="80"/>
      <c r="D29" s="91"/>
      <c r="E29" s="414" t="s">
        <v>118</v>
      </c>
      <c r="F29" s="105">
        <f t="shared" si="2"/>
        <v>2117</v>
      </c>
      <c r="G29" s="29">
        <v>80</v>
      </c>
      <c r="H29" s="29">
        <v>84</v>
      </c>
      <c r="I29" s="336">
        <v>52</v>
      </c>
      <c r="J29" s="336">
        <v>125</v>
      </c>
      <c r="K29" s="336">
        <v>101</v>
      </c>
      <c r="L29" s="336">
        <v>135</v>
      </c>
      <c r="M29" s="336">
        <v>160</v>
      </c>
      <c r="N29" s="336">
        <v>235</v>
      </c>
      <c r="O29" s="336">
        <v>302</v>
      </c>
      <c r="P29" s="336">
        <v>302</v>
      </c>
      <c r="Q29" s="336">
        <v>214</v>
      </c>
      <c r="R29" s="511">
        <v>327</v>
      </c>
      <c r="S29" s="516"/>
      <c r="T29" s="10"/>
      <c r="V29" s="634" t="s">
        <v>225</v>
      </c>
      <c r="W29" s="635">
        <v>1404</v>
      </c>
      <c r="X29" s="1">
        <v>1292</v>
      </c>
      <c r="Y29" s="638">
        <f t="shared" si="3"/>
        <v>1.5078347578347577</v>
      </c>
      <c r="Z29" s="638">
        <f t="shared" si="4"/>
        <v>1.6385448916408669</v>
      </c>
      <c r="BD29" s="5"/>
    </row>
    <row r="30" spans="3:56" ht="15" customHeight="1" x14ac:dyDescent="0.25">
      <c r="C30" s="80"/>
      <c r="D30" s="91"/>
      <c r="E30" s="414" t="s">
        <v>119</v>
      </c>
      <c r="F30" s="105">
        <f t="shared" si="2"/>
        <v>2854</v>
      </c>
      <c r="G30" s="29">
        <v>190</v>
      </c>
      <c r="H30" s="29">
        <v>245</v>
      </c>
      <c r="I30" s="336">
        <v>269</v>
      </c>
      <c r="J30" s="336">
        <v>273</v>
      </c>
      <c r="K30" s="336">
        <v>251</v>
      </c>
      <c r="L30" s="336">
        <v>208</v>
      </c>
      <c r="M30" s="336">
        <v>201</v>
      </c>
      <c r="N30" s="336">
        <v>254</v>
      </c>
      <c r="O30" s="336">
        <v>269</v>
      </c>
      <c r="P30" s="336">
        <v>251</v>
      </c>
      <c r="Q30" s="336">
        <v>230</v>
      </c>
      <c r="R30" s="511">
        <v>213</v>
      </c>
      <c r="S30" s="516"/>
      <c r="T30" s="10"/>
      <c r="V30" s="634" t="s">
        <v>226</v>
      </c>
      <c r="W30" s="635">
        <v>1381</v>
      </c>
      <c r="X30" s="1">
        <v>1284</v>
      </c>
      <c r="Y30" s="638">
        <f t="shared" si="3"/>
        <v>2.0666183924692252</v>
      </c>
      <c r="Z30" s="638">
        <f t="shared" si="4"/>
        <v>2.2227414330218069</v>
      </c>
      <c r="BD30" s="5"/>
    </row>
    <row r="31" spans="3:56" ht="15" customHeight="1" x14ac:dyDescent="0.25">
      <c r="C31" s="80"/>
      <c r="D31" s="91"/>
      <c r="E31" s="414" t="s">
        <v>120</v>
      </c>
      <c r="F31" s="105">
        <f t="shared" si="2"/>
        <v>12699</v>
      </c>
      <c r="G31" s="29">
        <v>570</v>
      </c>
      <c r="H31" s="29">
        <v>835</v>
      </c>
      <c r="I31" s="336">
        <v>736</v>
      </c>
      <c r="J31" s="336">
        <v>729</v>
      </c>
      <c r="K31" s="336">
        <v>886</v>
      </c>
      <c r="L31" s="336">
        <v>929</v>
      </c>
      <c r="M31" s="336">
        <v>1085</v>
      </c>
      <c r="N31" s="336">
        <v>1411</v>
      </c>
      <c r="O31" s="336">
        <v>1533</v>
      </c>
      <c r="P31" s="336">
        <v>1331</v>
      </c>
      <c r="Q31" s="336">
        <v>1258</v>
      </c>
      <c r="R31" s="511">
        <v>1396</v>
      </c>
      <c r="S31" s="516"/>
      <c r="T31" s="10"/>
      <c r="V31" s="634" t="s">
        <v>227</v>
      </c>
      <c r="W31" s="635">
        <v>7376</v>
      </c>
      <c r="X31" s="1">
        <v>6799</v>
      </c>
      <c r="Y31" s="638">
        <f t="shared" si="3"/>
        <v>1.7216648590021693</v>
      </c>
      <c r="Z31" s="638">
        <f t="shared" si="4"/>
        <v>1.8677746727459921</v>
      </c>
      <c r="BD31" s="5"/>
    </row>
    <row r="32" spans="3:56" ht="15" customHeight="1" x14ac:dyDescent="0.25">
      <c r="C32" s="80"/>
      <c r="D32" s="91"/>
      <c r="E32" s="414" t="s">
        <v>121</v>
      </c>
      <c r="F32" s="105">
        <f t="shared" si="2"/>
        <v>1434</v>
      </c>
      <c r="G32" s="29">
        <v>69</v>
      </c>
      <c r="H32" s="29">
        <v>86</v>
      </c>
      <c r="I32" s="336">
        <v>64</v>
      </c>
      <c r="J32" s="336">
        <v>105</v>
      </c>
      <c r="K32" s="336">
        <v>118</v>
      </c>
      <c r="L32" s="336">
        <v>110</v>
      </c>
      <c r="M32" s="336">
        <v>153</v>
      </c>
      <c r="N32" s="336">
        <v>162</v>
      </c>
      <c r="O32" s="336">
        <v>119</v>
      </c>
      <c r="P32" s="336">
        <v>171</v>
      </c>
      <c r="Q32" s="336">
        <v>172</v>
      </c>
      <c r="R32" s="511">
        <v>105</v>
      </c>
      <c r="S32" s="516"/>
      <c r="T32" s="10"/>
      <c r="V32" s="634" t="s">
        <v>228</v>
      </c>
      <c r="W32" s="635">
        <v>486</v>
      </c>
      <c r="X32" s="1">
        <v>397</v>
      </c>
      <c r="Y32" s="638">
        <f t="shared" si="3"/>
        <v>2.9506172839506171</v>
      </c>
      <c r="Z32" s="638">
        <f t="shared" si="4"/>
        <v>3.6120906801007555</v>
      </c>
      <c r="BD32" s="5"/>
    </row>
    <row r="33" spans="1:56" ht="15" customHeight="1" x14ac:dyDescent="0.25">
      <c r="C33" s="80"/>
      <c r="D33" s="91"/>
      <c r="E33" s="414" t="s">
        <v>95</v>
      </c>
      <c r="F33" s="105">
        <f t="shared" si="2"/>
        <v>3120</v>
      </c>
      <c r="G33" s="29">
        <v>347</v>
      </c>
      <c r="H33" s="29">
        <v>357</v>
      </c>
      <c r="I33" s="336">
        <v>292</v>
      </c>
      <c r="J33" s="336">
        <v>222</v>
      </c>
      <c r="K33" s="336">
        <v>239</v>
      </c>
      <c r="L33" s="336">
        <v>252</v>
      </c>
      <c r="M33" s="336">
        <v>247</v>
      </c>
      <c r="N33" s="336">
        <v>245</v>
      </c>
      <c r="O33" s="336">
        <v>224</v>
      </c>
      <c r="P33" s="336">
        <v>269</v>
      </c>
      <c r="Q33" s="336">
        <v>196</v>
      </c>
      <c r="R33" s="511">
        <v>230</v>
      </c>
      <c r="S33" s="516"/>
      <c r="T33" s="10"/>
      <c r="V33" s="634" t="s">
        <v>229</v>
      </c>
      <c r="W33" s="635">
        <v>1524</v>
      </c>
      <c r="X33" s="1">
        <v>717</v>
      </c>
      <c r="Y33" s="638">
        <f t="shared" si="3"/>
        <v>2.0472440944881889</v>
      </c>
      <c r="Z33" s="638">
        <f t="shared" si="4"/>
        <v>4.3514644351464433</v>
      </c>
      <c r="AA33" s="635"/>
      <c r="BD33" s="5"/>
    </row>
    <row r="34" spans="1:56" ht="15" customHeight="1" x14ac:dyDescent="0.25">
      <c r="C34" s="80"/>
      <c r="D34" s="91"/>
      <c r="E34" s="414" t="s">
        <v>122</v>
      </c>
      <c r="F34" s="105">
        <f t="shared" si="2"/>
        <v>752</v>
      </c>
      <c r="G34" s="29">
        <v>69</v>
      </c>
      <c r="H34" s="29">
        <v>46</v>
      </c>
      <c r="I34" s="336">
        <v>72</v>
      </c>
      <c r="J34" s="336">
        <v>75</v>
      </c>
      <c r="K34" s="336">
        <v>72</v>
      </c>
      <c r="L34" s="336">
        <v>66</v>
      </c>
      <c r="M34" s="336">
        <v>58</v>
      </c>
      <c r="N34" s="336">
        <v>68</v>
      </c>
      <c r="O34" s="336">
        <v>59</v>
      </c>
      <c r="P34" s="336">
        <v>64</v>
      </c>
      <c r="Q34" s="336">
        <v>52</v>
      </c>
      <c r="R34" s="511">
        <v>51</v>
      </c>
      <c r="S34" s="516"/>
      <c r="T34" s="10"/>
      <c r="V34" s="634" t="s">
        <v>230</v>
      </c>
      <c r="W34" s="635">
        <v>302</v>
      </c>
      <c r="X34" s="1">
        <v>258</v>
      </c>
      <c r="Y34" s="638">
        <f t="shared" si="3"/>
        <v>2.4900662251655628</v>
      </c>
      <c r="Z34" s="638">
        <f t="shared" si="4"/>
        <v>2.9147286821705425</v>
      </c>
      <c r="AA34" s="635"/>
      <c r="BD34" s="5"/>
    </row>
    <row r="35" spans="1:56" ht="15" customHeight="1" x14ac:dyDescent="0.25">
      <c r="C35" s="80"/>
      <c r="D35" s="91"/>
      <c r="E35" s="414" t="s">
        <v>123</v>
      </c>
      <c r="F35" s="105">
        <f t="shared" si="2"/>
        <v>842</v>
      </c>
      <c r="G35" s="29">
        <v>59</v>
      </c>
      <c r="H35" s="29">
        <v>54</v>
      </c>
      <c r="I35" s="336">
        <v>68</v>
      </c>
      <c r="J35" s="336">
        <v>58</v>
      </c>
      <c r="K35" s="336">
        <v>62</v>
      </c>
      <c r="L35" s="336">
        <v>53</v>
      </c>
      <c r="M35" s="336">
        <v>68</v>
      </c>
      <c r="N35" s="336">
        <v>76</v>
      </c>
      <c r="O35" s="336">
        <v>72</v>
      </c>
      <c r="P35" s="336">
        <v>96</v>
      </c>
      <c r="Q35" s="336">
        <v>101</v>
      </c>
      <c r="R35" s="511">
        <v>75</v>
      </c>
      <c r="S35" s="516"/>
      <c r="T35" s="10"/>
      <c r="V35" s="634" t="s">
        <v>231</v>
      </c>
      <c r="W35" s="635">
        <v>427</v>
      </c>
      <c r="X35" s="1">
        <v>107</v>
      </c>
      <c r="Y35" s="638">
        <f t="shared" si="3"/>
        <v>1.9718969555035128</v>
      </c>
      <c r="Z35" s="638">
        <f t="shared" si="4"/>
        <v>7.8691588785046731</v>
      </c>
      <c r="BD35" s="5"/>
    </row>
    <row r="36" spans="1:56" ht="15" customHeight="1" x14ac:dyDescent="0.25">
      <c r="C36" s="80"/>
      <c r="D36" s="91"/>
      <c r="E36" s="414" t="s">
        <v>124</v>
      </c>
      <c r="F36" s="105">
        <f t="shared" si="2"/>
        <v>3242</v>
      </c>
      <c r="G36" s="29">
        <v>108</v>
      </c>
      <c r="H36" s="29">
        <v>169</v>
      </c>
      <c r="I36" s="336">
        <v>171</v>
      </c>
      <c r="J36" s="336">
        <v>183</v>
      </c>
      <c r="K36" s="336">
        <v>249</v>
      </c>
      <c r="L36" s="336">
        <v>235</v>
      </c>
      <c r="M36" s="336">
        <v>229</v>
      </c>
      <c r="N36" s="336">
        <v>341</v>
      </c>
      <c r="O36" s="336">
        <v>384</v>
      </c>
      <c r="P36" s="336">
        <v>386</v>
      </c>
      <c r="Q36" s="336">
        <v>401</v>
      </c>
      <c r="R36" s="511">
        <v>386</v>
      </c>
      <c r="S36" s="516"/>
      <c r="T36" s="10"/>
      <c r="V36" s="634" t="s">
        <v>232</v>
      </c>
      <c r="W36" s="635">
        <v>1478</v>
      </c>
      <c r="X36" s="1">
        <v>1373</v>
      </c>
      <c r="Y36" s="638">
        <f t="shared" si="3"/>
        <v>2.1935047361299054</v>
      </c>
      <c r="Z36" s="638">
        <f t="shared" si="4"/>
        <v>2.3612527312454481</v>
      </c>
      <c r="BD36" s="5"/>
    </row>
    <row r="37" spans="1:56" ht="15" customHeight="1" x14ac:dyDescent="0.25">
      <c r="C37" s="80"/>
      <c r="D37" s="126"/>
      <c r="E37" s="415" t="s">
        <v>125</v>
      </c>
      <c r="F37" s="105">
        <f>SUM(G37:R37)</f>
        <v>2495</v>
      </c>
      <c r="G37" s="351">
        <v>184</v>
      </c>
      <c r="H37" s="351">
        <v>199</v>
      </c>
      <c r="I37" s="337">
        <v>200</v>
      </c>
      <c r="J37" s="337">
        <v>199</v>
      </c>
      <c r="K37" s="337">
        <v>177</v>
      </c>
      <c r="L37" s="337">
        <v>158</v>
      </c>
      <c r="M37" s="337">
        <v>179</v>
      </c>
      <c r="N37" s="337">
        <v>269</v>
      </c>
      <c r="O37" s="337">
        <v>235</v>
      </c>
      <c r="P37" s="336">
        <v>246</v>
      </c>
      <c r="Q37" s="336">
        <v>193</v>
      </c>
      <c r="R37" s="511">
        <v>256</v>
      </c>
      <c r="S37" s="516"/>
      <c r="T37" s="10"/>
      <c r="V37" s="634" t="s">
        <v>233</v>
      </c>
      <c r="W37" s="635">
        <v>983</v>
      </c>
      <c r="X37" s="1">
        <v>840</v>
      </c>
      <c r="Y37" s="638">
        <f t="shared" si="3"/>
        <v>2.5381485249237028</v>
      </c>
      <c r="Z37" s="638">
        <f t="shared" si="4"/>
        <v>2.9702380952380953</v>
      </c>
      <c r="BD37" s="5"/>
    </row>
    <row r="38" spans="1:56" ht="15" customHeight="1" x14ac:dyDescent="0.25">
      <c r="A38" s="646"/>
      <c r="B38" s="646"/>
      <c r="C38" s="80"/>
      <c r="D38" s="127" t="s">
        <v>131</v>
      </c>
      <c r="E38" s="123"/>
      <c r="F38" s="396">
        <f>SUM(F39:F44)</f>
        <v>18443</v>
      </c>
      <c r="G38" s="396">
        <f>SUM(G39:G44)</f>
        <v>652</v>
      </c>
      <c r="H38" s="396">
        <f t="shared" ref="H38:R38" si="5">SUM(H39:H44)</f>
        <v>945</v>
      </c>
      <c r="I38" s="396">
        <f t="shared" si="5"/>
        <v>1121</v>
      </c>
      <c r="J38" s="396">
        <f t="shared" si="5"/>
        <v>1097</v>
      </c>
      <c r="K38" s="396">
        <f t="shared" si="5"/>
        <v>1256</v>
      </c>
      <c r="L38" s="396">
        <f t="shared" si="5"/>
        <v>1568</v>
      </c>
      <c r="M38" s="124">
        <f t="shared" si="5"/>
        <v>1698</v>
      </c>
      <c r="N38" s="124">
        <f t="shared" si="5"/>
        <v>1727</v>
      </c>
      <c r="O38" s="124">
        <f t="shared" si="5"/>
        <v>2229</v>
      </c>
      <c r="P38" s="124">
        <f t="shared" si="5"/>
        <v>2165</v>
      </c>
      <c r="Q38" s="124">
        <f t="shared" si="5"/>
        <v>1976</v>
      </c>
      <c r="R38" s="520">
        <f t="shared" si="5"/>
        <v>2009</v>
      </c>
      <c r="S38" s="27"/>
      <c r="T38" s="10"/>
      <c r="V38" s="636" t="s">
        <v>234</v>
      </c>
      <c r="W38" s="637"/>
      <c r="Y38" s="638"/>
      <c r="Z38" s="638"/>
      <c r="BD38" s="5" t="s">
        <v>18</v>
      </c>
    </row>
    <row r="39" spans="1:56" ht="15" customHeight="1" x14ac:dyDescent="0.25">
      <c r="A39" s="12"/>
      <c r="B39" s="12"/>
      <c r="C39" s="84"/>
      <c r="D39" s="128"/>
      <c r="E39" s="414" t="s">
        <v>126</v>
      </c>
      <c r="F39" s="105">
        <f>SUM(G39:R39)</f>
        <v>751</v>
      </c>
      <c r="G39" s="29">
        <v>33</v>
      </c>
      <c r="H39" s="29">
        <v>31</v>
      </c>
      <c r="I39" s="29">
        <v>63</v>
      </c>
      <c r="J39" s="29">
        <v>57</v>
      </c>
      <c r="K39" s="29">
        <v>55</v>
      </c>
      <c r="L39" s="29">
        <v>54</v>
      </c>
      <c r="M39" s="29">
        <v>49</v>
      </c>
      <c r="N39" s="29">
        <v>57</v>
      </c>
      <c r="O39" s="475">
        <v>99</v>
      </c>
      <c r="P39" s="484">
        <v>102</v>
      </c>
      <c r="Q39" s="484">
        <v>72</v>
      </c>
      <c r="R39" s="521">
        <v>79</v>
      </c>
      <c r="S39" s="27"/>
      <c r="T39" s="10"/>
      <c r="V39" s="634" t="s">
        <v>235</v>
      </c>
      <c r="W39" s="635">
        <v>497</v>
      </c>
      <c r="X39" s="1">
        <v>526</v>
      </c>
      <c r="Y39" s="638">
        <f t="shared" si="3"/>
        <v>1.5110663983903421</v>
      </c>
      <c r="Z39" s="638">
        <f t="shared" si="4"/>
        <v>1.4277566539923954</v>
      </c>
      <c r="BD39" s="5"/>
    </row>
    <row r="40" spans="1:56" ht="15" customHeight="1" x14ac:dyDescent="0.25">
      <c r="A40" s="12"/>
      <c r="B40" s="12"/>
      <c r="C40" s="84"/>
      <c r="D40" s="128"/>
      <c r="E40" s="414" t="s">
        <v>127</v>
      </c>
      <c r="F40" s="105">
        <f t="shared" ref="F40:F44" si="6">SUM(G40:R40)</f>
        <v>2457</v>
      </c>
      <c r="G40" s="29">
        <v>70</v>
      </c>
      <c r="H40" s="29">
        <v>108</v>
      </c>
      <c r="I40" s="29">
        <v>100</v>
      </c>
      <c r="J40" s="29">
        <v>131</v>
      </c>
      <c r="K40" s="29">
        <v>146</v>
      </c>
      <c r="L40" s="29">
        <v>165</v>
      </c>
      <c r="M40" s="29">
        <v>361</v>
      </c>
      <c r="N40" s="29">
        <v>248</v>
      </c>
      <c r="O40" s="475">
        <v>342</v>
      </c>
      <c r="P40" s="484">
        <v>283</v>
      </c>
      <c r="Q40" s="484">
        <v>233</v>
      </c>
      <c r="R40" s="521">
        <v>270</v>
      </c>
      <c r="S40" s="27"/>
      <c r="T40" s="10"/>
      <c r="V40" s="634" t="s">
        <v>236</v>
      </c>
      <c r="W40" s="635">
        <v>1571</v>
      </c>
      <c r="X40" s="1">
        <v>1475</v>
      </c>
      <c r="Y40" s="638">
        <f t="shared" si="3"/>
        <v>1.5639719923615532</v>
      </c>
      <c r="Z40" s="638">
        <f t="shared" si="4"/>
        <v>1.6657627118644067</v>
      </c>
      <c r="BD40" s="5"/>
    </row>
    <row r="41" spans="1:56" ht="15" customHeight="1" x14ac:dyDescent="0.25">
      <c r="A41" s="12"/>
      <c r="B41" s="12"/>
      <c r="C41" s="84"/>
      <c r="D41" s="128"/>
      <c r="E41" s="414" t="s">
        <v>128</v>
      </c>
      <c r="F41" s="105">
        <f t="shared" si="6"/>
        <v>3548</v>
      </c>
      <c r="G41" s="29">
        <v>178</v>
      </c>
      <c r="H41" s="29">
        <v>247</v>
      </c>
      <c r="I41" s="29">
        <v>252</v>
      </c>
      <c r="J41" s="29">
        <v>284</v>
      </c>
      <c r="K41" s="29">
        <v>258</v>
      </c>
      <c r="L41" s="29">
        <v>297</v>
      </c>
      <c r="M41" s="29">
        <v>278</v>
      </c>
      <c r="N41" s="29">
        <v>297</v>
      </c>
      <c r="O41" s="475">
        <v>393</v>
      </c>
      <c r="P41" s="484">
        <v>390</v>
      </c>
      <c r="Q41" s="484">
        <v>350</v>
      </c>
      <c r="R41" s="521">
        <v>324</v>
      </c>
      <c r="S41" s="27"/>
      <c r="T41" s="10"/>
      <c r="V41" s="634" t="s">
        <v>237</v>
      </c>
      <c r="W41" s="635">
        <v>1163</v>
      </c>
      <c r="X41" s="1">
        <v>1004</v>
      </c>
      <c r="Y41" s="638">
        <f t="shared" si="3"/>
        <v>3.0507308684436802</v>
      </c>
      <c r="Z41" s="638">
        <f t="shared" si="4"/>
        <v>3.5338645418326693</v>
      </c>
      <c r="BD41" s="5"/>
    </row>
    <row r="42" spans="1:56" ht="15" customHeight="1" x14ac:dyDescent="0.25">
      <c r="A42" s="12"/>
      <c r="B42" s="12"/>
      <c r="C42" s="84"/>
      <c r="D42" s="128"/>
      <c r="E42" s="414" t="s">
        <v>198</v>
      </c>
      <c r="F42" s="105">
        <f t="shared" si="6"/>
        <v>6470</v>
      </c>
      <c r="G42" s="29">
        <v>236</v>
      </c>
      <c r="H42" s="29">
        <v>331</v>
      </c>
      <c r="I42" s="29">
        <v>420</v>
      </c>
      <c r="J42" s="29">
        <v>366</v>
      </c>
      <c r="K42" s="29">
        <v>428</v>
      </c>
      <c r="L42" s="29">
        <v>628</v>
      </c>
      <c r="M42" s="29">
        <v>615</v>
      </c>
      <c r="N42" s="29">
        <v>672</v>
      </c>
      <c r="O42" s="475">
        <v>696</v>
      </c>
      <c r="P42" s="484">
        <v>726</v>
      </c>
      <c r="Q42" s="484">
        <v>673</v>
      </c>
      <c r="R42" s="521">
        <v>679</v>
      </c>
      <c r="S42" s="27"/>
      <c r="T42" s="10"/>
      <c r="V42" s="634" t="s">
        <v>239</v>
      </c>
      <c r="W42" s="635">
        <v>561</v>
      </c>
      <c r="X42" s="1">
        <v>742</v>
      </c>
      <c r="Y42" s="638">
        <f t="shared" si="3"/>
        <v>11.532976827094474</v>
      </c>
      <c r="Z42" s="638">
        <f t="shared" si="4"/>
        <v>8.7196765498652287</v>
      </c>
      <c r="BD42" s="5"/>
    </row>
    <row r="43" spans="1:56" ht="15" customHeight="1" x14ac:dyDescent="0.25">
      <c r="A43" s="12"/>
      <c r="B43" s="12"/>
      <c r="C43" s="84"/>
      <c r="D43" s="128"/>
      <c r="E43" s="414" t="s">
        <v>192</v>
      </c>
      <c r="F43" s="105">
        <f t="shared" si="6"/>
        <v>3125</v>
      </c>
      <c r="G43" s="29">
        <v>135</v>
      </c>
      <c r="H43" s="29">
        <v>228</v>
      </c>
      <c r="I43" s="29">
        <v>286</v>
      </c>
      <c r="J43" s="29">
        <v>208</v>
      </c>
      <c r="K43" s="29">
        <v>268</v>
      </c>
      <c r="L43" s="29">
        <v>296</v>
      </c>
      <c r="M43" s="29">
        <v>217</v>
      </c>
      <c r="N43" s="29">
        <v>174</v>
      </c>
      <c r="O43" s="475">
        <v>346</v>
      </c>
      <c r="P43" s="484">
        <v>324</v>
      </c>
      <c r="Q43" s="484">
        <v>328</v>
      </c>
      <c r="R43" s="521">
        <v>315</v>
      </c>
      <c r="S43" s="27"/>
      <c r="T43" s="10"/>
      <c r="V43" s="634" t="s">
        <v>240</v>
      </c>
      <c r="W43" s="635">
        <v>535</v>
      </c>
      <c r="X43" s="1">
        <v>384</v>
      </c>
      <c r="Y43" s="638">
        <f t="shared" si="3"/>
        <v>5.8411214953271031</v>
      </c>
      <c r="Z43" s="638">
        <f t="shared" si="4"/>
        <v>8.1380208333333339</v>
      </c>
      <c r="BD43" s="5"/>
    </row>
    <row r="44" spans="1:56" ht="15" customHeight="1" x14ac:dyDescent="0.25">
      <c r="A44" s="292"/>
      <c r="B44" s="292"/>
      <c r="C44" s="86"/>
      <c r="D44" s="338"/>
      <c r="E44" s="642" t="s">
        <v>177</v>
      </c>
      <c r="F44" s="545">
        <f t="shared" si="6"/>
        <v>2092</v>
      </c>
      <c r="G44" s="345"/>
      <c r="H44" s="345"/>
      <c r="I44" s="345"/>
      <c r="J44" s="339">
        <v>51</v>
      </c>
      <c r="K44" s="345">
        <v>101</v>
      </c>
      <c r="L44" s="345">
        <v>128</v>
      </c>
      <c r="M44" s="345">
        <v>178</v>
      </c>
      <c r="N44" s="345">
        <v>279</v>
      </c>
      <c r="O44" s="480">
        <v>353</v>
      </c>
      <c r="P44" s="488">
        <v>340</v>
      </c>
      <c r="Q44" s="488">
        <v>320</v>
      </c>
      <c r="R44" s="541">
        <v>342</v>
      </c>
      <c r="S44" s="27"/>
      <c r="T44" s="10"/>
      <c r="V44" s="634" t="s">
        <v>238</v>
      </c>
      <c r="W44" s="635">
        <v>282</v>
      </c>
      <c r="X44" s="1">
        <v>290</v>
      </c>
      <c r="Y44" s="638">
        <f t="shared" si="3"/>
        <v>7.418439716312057</v>
      </c>
      <c r="Z44" s="638">
        <f t="shared" si="4"/>
        <v>7.2137931034482756</v>
      </c>
      <c r="BD44" s="5"/>
    </row>
    <row r="45" spans="1:56" ht="3.75" customHeight="1" x14ac:dyDescent="0.25">
      <c r="A45" s="300"/>
      <c r="B45" s="300"/>
      <c r="C45" s="279"/>
      <c r="D45" s="279"/>
      <c r="E45" s="82"/>
      <c r="F45" s="105"/>
      <c r="G45" s="29"/>
      <c r="H45" s="29"/>
      <c r="I45" s="29"/>
      <c r="J45" s="13"/>
      <c r="K45" s="13"/>
      <c r="L45" s="29"/>
      <c r="M45" s="29"/>
      <c r="N45" s="29"/>
      <c r="O45" s="38"/>
      <c r="P45" s="38"/>
      <c r="Q45" s="38"/>
      <c r="R45" s="522"/>
      <c r="S45" s="516"/>
      <c r="T45" s="10"/>
      <c r="Y45" s="638" t="e">
        <f t="shared" si="3"/>
        <v>#DIV/0!</v>
      </c>
      <c r="BD45" s="5"/>
    </row>
    <row r="46" spans="1:56" ht="3.75" customHeight="1" x14ac:dyDescent="0.25">
      <c r="A46" s="300"/>
      <c r="B46" s="300"/>
      <c r="C46" s="279"/>
      <c r="D46" s="279"/>
      <c r="E46" s="82"/>
      <c r="F46" s="81"/>
      <c r="G46" s="36"/>
      <c r="H46" s="36"/>
      <c r="I46" s="29"/>
      <c r="J46" s="13"/>
      <c r="K46" s="13"/>
      <c r="L46" s="345"/>
      <c r="M46" s="345"/>
      <c r="N46" s="29"/>
      <c r="O46" s="38"/>
      <c r="P46" s="38"/>
      <c r="Q46" s="38"/>
      <c r="R46" s="522"/>
      <c r="S46" s="516"/>
      <c r="T46" s="10"/>
      <c r="BD46" s="5"/>
    </row>
    <row r="47" spans="1:56" ht="15" customHeight="1" x14ac:dyDescent="0.25">
      <c r="C47" s="340" t="s">
        <v>245</v>
      </c>
      <c r="D47" s="341"/>
      <c r="E47" s="341"/>
      <c r="F47" s="342">
        <f>SUM(F49,F79)</f>
        <v>36088</v>
      </c>
      <c r="G47" s="342"/>
      <c r="H47" s="342"/>
      <c r="I47" s="342"/>
      <c r="J47" s="342"/>
      <c r="K47" s="342"/>
      <c r="L47" s="430"/>
      <c r="M47" s="430"/>
      <c r="N47" s="482"/>
      <c r="O47" s="482"/>
      <c r="P47" s="482"/>
      <c r="Q47" s="482"/>
      <c r="R47" s="543"/>
      <c r="S47" s="516"/>
      <c r="T47" s="10"/>
      <c r="BD47" s="5" t="s">
        <v>16</v>
      </c>
    </row>
    <row r="48" spans="1:56" ht="3.75" customHeight="1" x14ac:dyDescent="0.25">
      <c r="C48" s="90"/>
      <c r="D48" s="78"/>
      <c r="E48" s="78"/>
      <c r="F48" s="79"/>
      <c r="G48" s="79"/>
      <c r="H48" s="79"/>
      <c r="I48" s="79"/>
      <c r="J48" s="79"/>
      <c r="K48" s="79"/>
      <c r="L48" s="79"/>
      <c r="M48" s="79"/>
      <c r="N48" s="483"/>
      <c r="O48" s="483"/>
      <c r="P48" s="483"/>
      <c r="Q48" s="483"/>
      <c r="R48" s="539"/>
      <c r="S48" s="516"/>
      <c r="T48" s="10"/>
      <c r="BD48" s="5"/>
    </row>
    <row r="49" spans="3:56" ht="15" customHeight="1" x14ac:dyDescent="0.25">
      <c r="C49" s="91"/>
      <c r="D49" s="129" t="s">
        <v>244</v>
      </c>
      <c r="E49" s="130"/>
      <c r="F49" s="131">
        <f>SUM(F50:F78)</f>
        <v>31667</v>
      </c>
      <c r="G49" s="131"/>
      <c r="H49" s="131"/>
      <c r="I49" s="135"/>
      <c r="J49" s="135"/>
      <c r="K49" s="467"/>
      <c r="L49" s="467"/>
      <c r="M49" s="467"/>
      <c r="N49" s="81"/>
      <c r="O49" s="81"/>
      <c r="P49" s="81"/>
      <c r="Q49" s="81"/>
      <c r="R49" s="519"/>
      <c r="S49" s="516"/>
      <c r="T49" s="10"/>
      <c r="BD49" s="5" t="s">
        <v>16</v>
      </c>
    </row>
    <row r="50" spans="3:56" ht="15" customHeight="1" x14ac:dyDescent="0.25">
      <c r="C50" s="91"/>
      <c r="D50" s="132"/>
      <c r="E50" s="82" t="s">
        <v>101</v>
      </c>
      <c r="F50" s="81">
        <v>175</v>
      </c>
      <c r="G50" s="36"/>
      <c r="H50" s="36"/>
      <c r="I50" s="336"/>
      <c r="J50" s="336"/>
      <c r="K50" s="336"/>
      <c r="L50" s="336"/>
      <c r="M50" s="336"/>
      <c r="N50" s="336"/>
      <c r="O50" s="336"/>
      <c r="P50" s="336"/>
      <c r="Q50" s="336"/>
      <c r="R50" s="511"/>
      <c r="S50" s="516"/>
      <c r="T50" s="10"/>
      <c r="V50" s="1" t="s">
        <v>205</v>
      </c>
      <c r="W50" s="1">
        <v>173</v>
      </c>
      <c r="X50" s="1">
        <v>175</v>
      </c>
      <c r="BD50" s="5"/>
    </row>
    <row r="51" spans="3:56" ht="15" customHeight="1" x14ac:dyDescent="0.25">
      <c r="C51" s="91"/>
      <c r="D51" s="132"/>
      <c r="E51" s="82" t="s">
        <v>102</v>
      </c>
      <c r="F51" s="81">
        <v>3562</v>
      </c>
      <c r="G51" s="36"/>
      <c r="H51" s="36"/>
      <c r="I51" s="336"/>
      <c r="J51" s="336"/>
      <c r="K51" s="336"/>
      <c r="L51" s="336"/>
      <c r="M51" s="336"/>
      <c r="N51" s="336"/>
      <c r="O51" s="336"/>
      <c r="P51" s="336"/>
      <c r="Q51" s="336"/>
      <c r="R51" s="511"/>
      <c r="S51" s="516"/>
      <c r="T51" s="10"/>
      <c r="V51" s="1" t="s">
        <v>206</v>
      </c>
      <c r="W51" s="1">
        <v>3549</v>
      </c>
      <c r="X51" s="1">
        <v>3562</v>
      </c>
      <c r="BD51" s="5"/>
    </row>
    <row r="52" spans="3:56" ht="15" customHeight="1" x14ac:dyDescent="0.25">
      <c r="C52" s="91"/>
      <c r="D52" s="132"/>
      <c r="E52" s="82" t="s">
        <v>103</v>
      </c>
      <c r="F52" s="81">
        <v>537</v>
      </c>
      <c r="G52" s="36"/>
      <c r="H52" s="36"/>
      <c r="I52" s="336"/>
      <c r="J52" s="336"/>
      <c r="K52" s="336"/>
      <c r="L52" s="336"/>
      <c r="M52" s="336"/>
      <c r="N52" s="336"/>
      <c r="O52" s="336"/>
      <c r="P52" s="336"/>
      <c r="Q52" s="336"/>
      <c r="R52" s="511"/>
      <c r="S52" s="516"/>
      <c r="T52" s="10"/>
      <c r="V52" s="1" t="s">
        <v>207</v>
      </c>
      <c r="W52" s="1">
        <v>578</v>
      </c>
      <c r="X52" s="1">
        <v>537</v>
      </c>
      <c r="BD52" s="5"/>
    </row>
    <row r="53" spans="3:56" ht="15" customHeight="1" x14ac:dyDescent="0.25">
      <c r="C53" s="91"/>
      <c r="D53" s="132"/>
      <c r="E53" s="82" t="s">
        <v>104</v>
      </c>
      <c r="F53" s="81">
        <v>2035</v>
      </c>
      <c r="G53" s="36"/>
      <c r="H53" s="36"/>
      <c r="I53" s="336"/>
      <c r="J53" s="336"/>
      <c r="K53" s="336"/>
      <c r="L53" s="336"/>
      <c r="M53" s="336"/>
      <c r="N53" s="336"/>
      <c r="O53" s="336"/>
      <c r="P53" s="336"/>
      <c r="Q53" s="336"/>
      <c r="R53" s="511"/>
      <c r="S53" s="516"/>
      <c r="T53" s="10"/>
      <c r="V53" s="1" t="s">
        <v>208</v>
      </c>
      <c r="W53" s="1">
        <v>3127</v>
      </c>
      <c r="X53" s="1">
        <v>2035</v>
      </c>
      <c r="BD53" s="5"/>
    </row>
    <row r="54" spans="3:56" ht="15" customHeight="1" x14ac:dyDescent="0.25">
      <c r="C54" s="91"/>
      <c r="D54" s="132"/>
      <c r="E54" s="82" t="s">
        <v>91</v>
      </c>
      <c r="F54" s="81">
        <v>165</v>
      </c>
      <c r="G54" s="36"/>
      <c r="H54" s="36"/>
      <c r="I54" s="336"/>
      <c r="J54" s="336"/>
      <c r="K54" s="336"/>
      <c r="L54" s="336"/>
      <c r="M54" s="336"/>
      <c r="N54" s="336"/>
      <c r="O54" s="336"/>
      <c r="P54" s="336"/>
      <c r="Q54" s="336"/>
      <c r="R54" s="511"/>
      <c r="S54" s="516"/>
      <c r="T54" s="10"/>
      <c r="V54" s="1" t="s">
        <v>209</v>
      </c>
      <c r="W54" s="1">
        <v>46</v>
      </c>
      <c r="X54" s="1">
        <v>165</v>
      </c>
      <c r="BD54" s="5"/>
    </row>
    <row r="55" spans="3:56" ht="15" customHeight="1" x14ac:dyDescent="0.25">
      <c r="C55" s="91"/>
      <c r="D55" s="132"/>
      <c r="E55" s="82" t="s">
        <v>105</v>
      </c>
      <c r="F55" s="81">
        <v>887</v>
      </c>
      <c r="G55" s="36"/>
      <c r="H55" s="36"/>
      <c r="I55" s="336"/>
      <c r="J55" s="336"/>
      <c r="K55" s="336"/>
      <c r="L55" s="336"/>
      <c r="M55" s="336"/>
      <c r="N55" s="336"/>
      <c r="O55" s="336"/>
      <c r="P55" s="336"/>
      <c r="Q55" s="336"/>
      <c r="R55" s="511"/>
      <c r="S55" s="516"/>
      <c r="T55" s="10"/>
      <c r="V55" s="1" t="s">
        <v>212</v>
      </c>
      <c r="W55" s="1">
        <v>1217</v>
      </c>
      <c r="X55" s="1">
        <v>887</v>
      </c>
      <c r="BD55" s="5"/>
    </row>
    <row r="56" spans="3:56" ht="15" customHeight="1" x14ac:dyDescent="0.25">
      <c r="C56" s="91"/>
      <c r="D56" s="132"/>
      <c r="E56" s="82" t="s">
        <v>106</v>
      </c>
      <c r="F56" s="81">
        <v>1268</v>
      </c>
      <c r="G56" s="36"/>
      <c r="H56" s="36"/>
      <c r="I56" s="336"/>
      <c r="J56" s="336"/>
      <c r="K56" s="336"/>
      <c r="L56" s="336"/>
      <c r="M56" s="336"/>
      <c r="N56" s="336"/>
      <c r="O56" s="336"/>
      <c r="P56" s="336"/>
      <c r="Q56" s="336"/>
      <c r="R56" s="511"/>
      <c r="S56" s="516"/>
      <c r="T56" s="10"/>
      <c r="V56" s="1" t="s">
        <v>213</v>
      </c>
      <c r="W56" s="1">
        <v>1226</v>
      </c>
      <c r="X56" s="1">
        <v>1268</v>
      </c>
      <c r="BD56" s="5"/>
    </row>
    <row r="57" spans="3:56" ht="15" customHeight="1" x14ac:dyDescent="0.25">
      <c r="C57" s="91"/>
      <c r="D57" s="132"/>
      <c r="E57" s="82" t="s">
        <v>107</v>
      </c>
      <c r="F57" s="81">
        <v>886</v>
      </c>
      <c r="G57" s="36"/>
      <c r="H57" s="36"/>
      <c r="I57" s="336"/>
      <c r="J57" s="336"/>
      <c r="K57" s="336"/>
      <c r="L57" s="336"/>
      <c r="M57" s="336"/>
      <c r="N57" s="336"/>
      <c r="O57" s="336"/>
      <c r="P57" s="336"/>
      <c r="Q57" s="336"/>
      <c r="R57" s="511"/>
      <c r="S57" s="516"/>
      <c r="T57" s="10"/>
      <c r="V57" s="1" t="s">
        <v>214</v>
      </c>
      <c r="W57" s="1">
        <v>1004</v>
      </c>
      <c r="X57" s="1">
        <v>886</v>
      </c>
      <c r="BD57" s="5"/>
    </row>
    <row r="58" spans="3:56" ht="15" customHeight="1" x14ac:dyDescent="0.25">
      <c r="C58" s="91"/>
      <c r="D58" s="132"/>
      <c r="E58" s="82" t="s">
        <v>108</v>
      </c>
      <c r="F58" s="81">
        <v>875</v>
      </c>
      <c r="G58" s="36"/>
      <c r="H58" s="36"/>
      <c r="I58" s="336"/>
      <c r="J58" s="336"/>
      <c r="K58" s="336"/>
      <c r="L58" s="336"/>
      <c r="M58" s="336"/>
      <c r="N58" s="336"/>
      <c r="O58" s="336"/>
      <c r="P58" s="336"/>
      <c r="Q58" s="336"/>
      <c r="R58" s="511"/>
      <c r="S58" s="516"/>
      <c r="T58" s="10"/>
      <c r="V58" s="1" t="s">
        <v>215</v>
      </c>
      <c r="W58" s="1">
        <v>1186</v>
      </c>
      <c r="X58" s="1">
        <v>875</v>
      </c>
      <c r="BD58" s="5"/>
    </row>
    <row r="59" spans="3:56" ht="15" customHeight="1" x14ac:dyDescent="0.25">
      <c r="C59" s="91"/>
      <c r="D59" s="132"/>
      <c r="E59" s="82" t="s">
        <v>109</v>
      </c>
      <c r="F59" s="81">
        <v>564</v>
      </c>
      <c r="G59" s="36"/>
      <c r="H59" s="36"/>
      <c r="I59" s="336"/>
      <c r="J59" s="336"/>
      <c r="K59" s="336"/>
      <c r="L59" s="336"/>
      <c r="M59" s="336"/>
      <c r="N59" s="336"/>
      <c r="O59" s="336"/>
      <c r="P59" s="336"/>
      <c r="Q59" s="336"/>
      <c r="R59" s="511"/>
      <c r="S59" s="516"/>
      <c r="T59" s="10"/>
      <c r="V59" s="1" t="s">
        <v>216</v>
      </c>
      <c r="W59" s="1">
        <v>584</v>
      </c>
      <c r="X59" s="1">
        <v>564</v>
      </c>
      <c r="BD59" s="5"/>
    </row>
    <row r="60" spans="3:56" ht="15" customHeight="1" x14ac:dyDescent="0.25">
      <c r="C60" s="91"/>
      <c r="D60" s="132"/>
      <c r="E60" s="82" t="s">
        <v>110</v>
      </c>
      <c r="F60" s="81">
        <v>642</v>
      </c>
      <c r="G60" s="36"/>
      <c r="H60" s="36"/>
      <c r="I60" s="336"/>
      <c r="J60" s="336"/>
      <c r="K60" s="336"/>
      <c r="L60" s="336"/>
      <c r="M60" s="336"/>
      <c r="N60" s="336"/>
      <c r="O60" s="336"/>
      <c r="P60" s="336"/>
      <c r="Q60" s="336"/>
      <c r="R60" s="511"/>
      <c r="S60" s="516"/>
      <c r="T60" s="10"/>
      <c r="V60" s="1" t="s">
        <v>217</v>
      </c>
      <c r="W60" s="1">
        <v>634</v>
      </c>
      <c r="X60" s="1">
        <v>642</v>
      </c>
      <c r="BD60" s="5"/>
    </row>
    <row r="61" spans="3:56" ht="15" customHeight="1" x14ac:dyDescent="0.25">
      <c r="C61" s="91"/>
      <c r="D61" s="132"/>
      <c r="E61" s="82" t="s">
        <v>111</v>
      </c>
      <c r="F61" s="81">
        <v>365</v>
      </c>
      <c r="G61" s="36"/>
      <c r="H61" s="36"/>
      <c r="I61" s="336"/>
      <c r="J61" s="336"/>
      <c r="K61" s="336"/>
      <c r="L61" s="336"/>
      <c r="M61" s="336"/>
      <c r="N61" s="336"/>
      <c r="O61" s="336"/>
      <c r="P61" s="336"/>
      <c r="Q61" s="336"/>
      <c r="R61" s="511"/>
      <c r="S61" s="516"/>
      <c r="T61" s="10"/>
      <c r="V61" s="1" t="s">
        <v>218</v>
      </c>
      <c r="W61" s="1">
        <v>1267</v>
      </c>
      <c r="X61" s="1">
        <v>365</v>
      </c>
      <c r="BD61" s="5"/>
    </row>
    <row r="62" spans="3:56" ht="15" customHeight="1" x14ac:dyDescent="0.25">
      <c r="C62" s="91"/>
      <c r="D62" s="132"/>
      <c r="E62" s="82" t="s">
        <v>112</v>
      </c>
      <c r="F62" s="81">
        <v>536</v>
      </c>
      <c r="G62" s="36"/>
      <c r="H62" s="36"/>
      <c r="I62" s="336"/>
      <c r="J62" s="336"/>
      <c r="K62" s="336"/>
      <c r="L62" s="336"/>
      <c r="M62" s="336"/>
      <c r="N62" s="336"/>
      <c r="O62" s="336"/>
      <c r="P62" s="336"/>
      <c r="Q62" s="336"/>
      <c r="R62" s="511"/>
      <c r="S62" s="516"/>
      <c r="T62" s="10"/>
      <c r="V62" s="1" t="s">
        <v>219</v>
      </c>
      <c r="W62" s="1">
        <v>549</v>
      </c>
      <c r="X62" s="1">
        <v>536</v>
      </c>
      <c r="BD62" s="5"/>
    </row>
    <row r="63" spans="3:56" ht="15" customHeight="1" x14ac:dyDescent="0.25">
      <c r="C63" s="91"/>
      <c r="D63" s="132"/>
      <c r="E63" s="82" t="s">
        <v>113</v>
      </c>
      <c r="F63" s="81">
        <v>1607</v>
      </c>
      <c r="G63" s="36"/>
      <c r="H63" s="36"/>
      <c r="I63" s="336"/>
      <c r="J63" s="336"/>
      <c r="K63" s="336"/>
      <c r="L63" s="336"/>
      <c r="M63" s="336"/>
      <c r="N63" s="336"/>
      <c r="O63" s="336"/>
      <c r="P63" s="336"/>
      <c r="Q63" s="336"/>
      <c r="R63" s="511"/>
      <c r="S63" s="516"/>
      <c r="T63" s="10"/>
      <c r="V63" s="1" t="s">
        <v>220</v>
      </c>
      <c r="W63" s="1">
        <v>2051</v>
      </c>
      <c r="X63" s="1">
        <v>1607</v>
      </c>
      <c r="BD63" s="5"/>
    </row>
    <row r="64" spans="3:56" ht="15" customHeight="1" x14ac:dyDescent="0.25">
      <c r="C64" s="91"/>
      <c r="D64" s="132"/>
      <c r="E64" s="82" t="s">
        <v>114</v>
      </c>
      <c r="F64" s="81">
        <v>504</v>
      </c>
      <c r="G64" s="36"/>
      <c r="H64" s="36"/>
      <c r="I64" s="336"/>
      <c r="J64" s="336"/>
      <c r="K64" s="336"/>
      <c r="L64" s="336"/>
      <c r="M64" s="336"/>
      <c r="N64" s="336"/>
      <c r="O64" s="336"/>
      <c r="P64" s="336"/>
      <c r="Q64" s="336"/>
      <c r="R64" s="511"/>
      <c r="S64" s="516"/>
      <c r="T64" s="10"/>
      <c r="V64" s="1" t="s">
        <v>221</v>
      </c>
      <c r="W64" s="1">
        <v>701</v>
      </c>
      <c r="X64" s="1">
        <v>504</v>
      </c>
      <c r="BD64" s="5"/>
    </row>
    <row r="65" spans="1:56" ht="15" customHeight="1" x14ac:dyDescent="0.25">
      <c r="C65" s="91"/>
      <c r="D65" s="132"/>
      <c r="E65" s="82" t="s">
        <v>174</v>
      </c>
      <c r="F65" s="81">
        <v>836</v>
      </c>
      <c r="G65" s="36"/>
      <c r="H65" s="36"/>
      <c r="I65" s="336"/>
      <c r="J65" s="336"/>
      <c r="K65" s="336"/>
      <c r="L65" s="336"/>
      <c r="M65" s="336"/>
      <c r="N65" s="336"/>
      <c r="O65" s="336"/>
      <c r="P65" s="336"/>
      <c r="Q65" s="336"/>
      <c r="R65" s="511"/>
      <c r="S65" s="516"/>
      <c r="T65" s="10"/>
      <c r="V65" s="1" t="s">
        <v>211</v>
      </c>
      <c r="W65" s="1">
        <v>918</v>
      </c>
      <c r="X65" s="1">
        <v>836</v>
      </c>
      <c r="BD65" s="5"/>
    </row>
    <row r="66" spans="1:56" ht="15" customHeight="1" x14ac:dyDescent="0.25">
      <c r="C66" s="91"/>
      <c r="D66" s="132"/>
      <c r="E66" s="82" t="s">
        <v>197</v>
      </c>
      <c r="F66" s="81">
        <v>69</v>
      </c>
      <c r="G66" s="36"/>
      <c r="H66" s="36"/>
      <c r="I66" s="336"/>
      <c r="J66" s="336"/>
      <c r="K66" s="336"/>
      <c r="L66" s="336"/>
      <c r="M66" s="336"/>
      <c r="N66" s="336"/>
      <c r="O66" s="336"/>
      <c r="P66" s="336"/>
      <c r="Q66" s="336"/>
      <c r="R66" s="511"/>
      <c r="S66" s="516"/>
      <c r="T66" s="10"/>
      <c r="V66" s="1" t="s">
        <v>210</v>
      </c>
      <c r="W66" s="1">
        <v>55</v>
      </c>
      <c r="X66" s="1">
        <v>69</v>
      </c>
      <c r="BD66" s="5"/>
    </row>
    <row r="67" spans="1:56" ht="15" customHeight="1" x14ac:dyDescent="0.25">
      <c r="C67" s="91"/>
      <c r="D67" s="132"/>
      <c r="E67" s="82" t="s">
        <v>115</v>
      </c>
      <c r="F67" s="81">
        <v>799</v>
      </c>
      <c r="G67" s="36"/>
      <c r="H67" s="36"/>
      <c r="I67" s="336"/>
      <c r="J67" s="336"/>
      <c r="K67" s="336"/>
      <c r="L67" s="336"/>
      <c r="M67" s="336"/>
      <c r="N67" s="336"/>
      <c r="O67" s="336"/>
      <c r="P67" s="336"/>
      <c r="Q67" s="336"/>
      <c r="R67" s="511"/>
      <c r="S67" s="516"/>
      <c r="T67" s="10"/>
      <c r="V67" s="1" t="s">
        <v>222</v>
      </c>
      <c r="W67" s="1">
        <v>924</v>
      </c>
      <c r="X67" s="1">
        <v>799</v>
      </c>
      <c r="BD67" s="5"/>
    </row>
    <row r="68" spans="1:56" ht="15" customHeight="1" x14ac:dyDescent="0.25">
      <c r="C68" s="91"/>
      <c r="D68" s="132"/>
      <c r="E68" s="82" t="s">
        <v>116</v>
      </c>
      <c r="F68" s="81">
        <v>837</v>
      </c>
      <c r="G68" s="36"/>
      <c r="H68" s="36"/>
      <c r="I68" s="336"/>
      <c r="J68" s="336"/>
      <c r="K68" s="336"/>
      <c r="L68" s="336"/>
      <c r="M68" s="336"/>
      <c r="N68" s="336"/>
      <c r="O68" s="336"/>
      <c r="P68" s="336"/>
      <c r="Q68" s="336"/>
      <c r="R68" s="511"/>
      <c r="S68" s="516"/>
      <c r="T68" s="10"/>
      <c r="V68" s="1" t="s">
        <v>223</v>
      </c>
      <c r="W68" s="1">
        <v>1069</v>
      </c>
      <c r="X68" s="1">
        <v>837</v>
      </c>
      <c r="BD68" s="5"/>
    </row>
    <row r="69" spans="1:56" ht="15" customHeight="1" x14ac:dyDescent="0.25">
      <c r="C69" s="91"/>
      <c r="D69" s="132"/>
      <c r="E69" s="82" t="s">
        <v>117</v>
      </c>
      <c r="F69" s="81">
        <v>1451</v>
      </c>
      <c r="G69" s="36"/>
      <c r="H69" s="36"/>
      <c r="I69" s="336"/>
      <c r="J69" s="336"/>
      <c r="K69" s="336"/>
      <c r="L69" s="336"/>
      <c r="M69" s="336"/>
      <c r="N69" s="336"/>
      <c r="O69" s="336"/>
      <c r="P69" s="336"/>
      <c r="Q69" s="336"/>
      <c r="R69" s="511"/>
      <c r="S69" s="516"/>
      <c r="T69" s="10"/>
      <c r="V69" s="1" t="s">
        <v>224</v>
      </c>
      <c r="W69" s="1">
        <v>1597</v>
      </c>
      <c r="X69" s="1">
        <v>1451</v>
      </c>
      <c r="BD69" s="5"/>
    </row>
    <row r="70" spans="1:56" ht="15" customHeight="1" x14ac:dyDescent="0.25">
      <c r="C70" s="91"/>
      <c r="D70" s="132"/>
      <c r="E70" s="82" t="s">
        <v>118</v>
      </c>
      <c r="F70" s="81">
        <v>1292</v>
      </c>
      <c r="G70" s="36"/>
      <c r="H70" s="36"/>
      <c r="I70" s="336"/>
      <c r="J70" s="336"/>
      <c r="K70" s="336"/>
      <c r="L70" s="336"/>
      <c r="M70" s="336"/>
      <c r="N70" s="336"/>
      <c r="O70" s="336"/>
      <c r="P70" s="336"/>
      <c r="Q70" s="336"/>
      <c r="R70" s="511"/>
      <c r="S70" s="516"/>
      <c r="T70" s="10"/>
      <c r="V70" s="1" t="s">
        <v>225</v>
      </c>
      <c r="W70" s="1">
        <v>1404</v>
      </c>
      <c r="X70" s="1">
        <v>1292</v>
      </c>
      <c r="BD70" s="5"/>
    </row>
    <row r="71" spans="1:56" ht="15" customHeight="1" x14ac:dyDescent="0.25">
      <c r="C71" s="91"/>
      <c r="D71" s="132"/>
      <c r="E71" s="82" t="s">
        <v>119</v>
      </c>
      <c r="F71" s="81">
        <v>1284</v>
      </c>
      <c r="G71" s="36"/>
      <c r="H71" s="36"/>
      <c r="I71" s="336"/>
      <c r="J71" s="336"/>
      <c r="K71" s="336"/>
      <c r="L71" s="336"/>
      <c r="M71" s="336"/>
      <c r="N71" s="336"/>
      <c r="O71" s="336"/>
      <c r="P71" s="336"/>
      <c r="Q71" s="336"/>
      <c r="R71" s="511"/>
      <c r="S71" s="516"/>
      <c r="T71" s="10"/>
      <c r="V71" s="1" t="s">
        <v>226</v>
      </c>
      <c r="W71" s="1">
        <v>1381</v>
      </c>
      <c r="X71" s="1">
        <v>1284</v>
      </c>
      <c r="BD71" s="5"/>
    </row>
    <row r="72" spans="1:56" ht="15" customHeight="1" x14ac:dyDescent="0.25">
      <c r="C72" s="91"/>
      <c r="D72" s="132"/>
      <c r="E72" s="82" t="s">
        <v>120</v>
      </c>
      <c r="F72" s="81">
        <v>6799</v>
      </c>
      <c r="G72" s="36"/>
      <c r="H72" s="36"/>
      <c r="I72" s="336"/>
      <c r="J72" s="336"/>
      <c r="K72" s="336"/>
      <c r="L72" s="336"/>
      <c r="M72" s="336"/>
      <c r="N72" s="336"/>
      <c r="O72" s="336"/>
      <c r="P72" s="336"/>
      <c r="Q72" s="336"/>
      <c r="R72" s="511"/>
      <c r="S72" s="516"/>
      <c r="T72" s="10"/>
      <c r="V72" s="1" t="s">
        <v>227</v>
      </c>
      <c r="W72" s="1">
        <v>7376</v>
      </c>
      <c r="X72" s="1">
        <v>6799</v>
      </c>
      <c r="BD72" s="5"/>
    </row>
    <row r="73" spans="1:56" ht="15" customHeight="1" x14ac:dyDescent="0.25">
      <c r="C73" s="91"/>
      <c r="D73" s="132"/>
      <c r="E73" s="82" t="s">
        <v>121</v>
      </c>
      <c r="F73" s="81">
        <v>397</v>
      </c>
      <c r="G73" s="36"/>
      <c r="H73" s="36"/>
      <c r="I73" s="336"/>
      <c r="J73" s="336"/>
      <c r="K73" s="336"/>
      <c r="L73" s="336"/>
      <c r="M73" s="336"/>
      <c r="N73" s="336"/>
      <c r="O73" s="336"/>
      <c r="P73" s="336"/>
      <c r="Q73" s="336"/>
      <c r="R73" s="511"/>
      <c r="S73" s="516"/>
      <c r="T73" s="10"/>
      <c r="V73" s="1" t="s">
        <v>228</v>
      </c>
      <c r="W73" s="1">
        <v>486</v>
      </c>
      <c r="X73" s="1">
        <v>397</v>
      </c>
      <c r="BD73" s="5"/>
    </row>
    <row r="74" spans="1:56" ht="15" customHeight="1" x14ac:dyDescent="0.25">
      <c r="C74" s="91"/>
      <c r="D74" s="132"/>
      <c r="E74" s="82" t="s">
        <v>95</v>
      </c>
      <c r="F74" s="81">
        <v>717</v>
      </c>
      <c r="G74" s="36"/>
      <c r="H74" s="36"/>
      <c r="I74" s="336"/>
      <c r="J74" s="336"/>
      <c r="K74" s="336"/>
      <c r="L74" s="336"/>
      <c r="M74" s="336"/>
      <c r="N74" s="336"/>
      <c r="O74" s="336"/>
      <c r="P74" s="336"/>
      <c r="Q74" s="336"/>
      <c r="R74" s="511"/>
      <c r="S74" s="516"/>
      <c r="T74" s="10"/>
      <c r="V74" s="1" t="s">
        <v>229</v>
      </c>
      <c r="W74" s="1">
        <v>1524</v>
      </c>
      <c r="X74" s="1">
        <v>717</v>
      </c>
      <c r="BD74" s="5"/>
    </row>
    <row r="75" spans="1:56" ht="15" customHeight="1" x14ac:dyDescent="0.25">
      <c r="C75" s="91"/>
      <c r="D75" s="132"/>
      <c r="E75" s="82" t="s">
        <v>122</v>
      </c>
      <c r="F75" s="81">
        <v>258</v>
      </c>
      <c r="G75" s="36"/>
      <c r="H75" s="36"/>
      <c r="I75" s="336"/>
      <c r="J75" s="336"/>
      <c r="K75" s="336"/>
      <c r="L75" s="336"/>
      <c r="M75" s="336"/>
      <c r="N75" s="336"/>
      <c r="O75" s="336"/>
      <c r="P75" s="336"/>
      <c r="Q75" s="336"/>
      <c r="R75" s="511"/>
      <c r="S75" s="516"/>
      <c r="T75" s="10"/>
      <c r="V75" s="1" t="s">
        <v>230</v>
      </c>
      <c r="W75" s="1">
        <v>302</v>
      </c>
      <c r="X75" s="1">
        <v>258</v>
      </c>
      <c r="BD75" s="5"/>
    </row>
    <row r="76" spans="1:56" ht="15" customHeight="1" x14ac:dyDescent="0.25">
      <c r="C76" s="91"/>
      <c r="D76" s="132"/>
      <c r="E76" s="82" t="s">
        <v>123</v>
      </c>
      <c r="F76" s="81">
        <v>107</v>
      </c>
      <c r="G76" s="36"/>
      <c r="H76" s="36"/>
      <c r="I76" s="336"/>
      <c r="J76" s="336"/>
      <c r="K76" s="336"/>
      <c r="L76" s="336"/>
      <c r="M76" s="336"/>
      <c r="N76" s="336"/>
      <c r="O76" s="336"/>
      <c r="P76" s="336"/>
      <c r="Q76" s="336"/>
      <c r="R76" s="511"/>
      <c r="S76" s="516"/>
      <c r="T76" s="10"/>
      <c r="V76" s="1" t="s">
        <v>231</v>
      </c>
      <c r="W76" s="1">
        <v>427</v>
      </c>
      <c r="X76" s="1">
        <v>107</v>
      </c>
      <c r="BD76" s="5"/>
    </row>
    <row r="77" spans="1:56" ht="15" customHeight="1" x14ac:dyDescent="0.25">
      <c r="C77" s="91"/>
      <c r="D77" s="132"/>
      <c r="E77" s="82" t="s">
        <v>124</v>
      </c>
      <c r="F77" s="81">
        <v>1373</v>
      </c>
      <c r="G77" s="36"/>
      <c r="H77" s="36"/>
      <c r="I77" s="336"/>
      <c r="J77" s="336"/>
      <c r="K77" s="336"/>
      <c r="L77" s="336"/>
      <c r="M77" s="336"/>
      <c r="N77" s="336"/>
      <c r="O77" s="336"/>
      <c r="P77" s="336"/>
      <c r="Q77" s="336"/>
      <c r="R77" s="511"/>
      <c r="S77" s="516"/>
      <c r="T77" s="10"/>
      <c r="V77" s="1" t="s">
        <v>232</v>
      </c>
      <c r="W77" s="1">
        <v>1478</v>
      </c>
      <c r="X77" s="1">
        <v>1373</v>
      </c>
      <c r="BD77" s="5"/>
    </row>
    <row r="78" spans="1:56" ht="15" customHeight="1" x14ac:dyDescent="0.25">
      <c r="C78" s="91"/>
      <c r="D78" s="132"/>
      <c r="E78" s="82" t="s">
        <v>125</v>
      </c>
      <c r="F78" s="81">
        <v>840</v>
      </c>
      <c r="G78" s="36"/>
      <c r="H78" s="36"/>
      <c r="I78" s="336"/>
      <c r="J78" s="336"/>
      <c r="K78" s="468"/>
      <c r="L78" s="468"/>
      <c r="M78" s="468"/>
      <c r="N78" s="468"/>
      <c r="O78" s="468"/>
      <c r="P78" s="336"/>
      <c r="Q78" s="336"/>
      <c r="R78" s="511"/>
      <c r="S78" s="516"/>
      <c r="T78" s="10"/>
      <c r="V78" s="1" t="s">
        <v>233</v>
      </c>
      <c r="W78" s="1">
        <v>983</v>
      </c>
      <c r="X78" s="1">
        <v>840</v>
      </c>
      <c r="BD78" s="5"/>
    </row>
    <row r="79" spans="1:56" ht="15" customHeight="1" x14ac:dyDescent="0.25">
      <c r="A79" s="646"/>
      <c r="B79" s="646"/>
      <c r="C79" s="91"/>
      <c r="D79" s="133" t="s">
        <v>246</v>
      </c>
      <c r="E79" s="134"/>
      <c r="F79" s="135">
        <f>SUM(F80:F85)</f>
        <v>4421</v>
      </c>
      <c r="G79" s="135"/>
      <c r="H79" s="135"/>
      <c r="I79" s="135"/>
      <c r="J79" s="135"/>
      <c r="K79" s="293"/>
      <c r="L79" s="135"/>
      <c r="M79" s="135"/>
      <c r="N79" s="135"/>
      <c r="O79" s="135"/>
      <c r="P79" s="135"/>
      <c r="Q79" s="135"/>
      <c r="R79" s="524"/>
      <c r="S79" s="27"/>
      <c r="T79" s="10"/>
      <c r="V79" s="1" t="s">
        <v>234</v>
      </c>
      <c r="BD79" s="5" t="s">
        <v>18</v>
      </c>
    </row>
    <row r="80" spans="1:56" ht="15" customHeight="1" x14ac:dyDescent="0.25">
      <c r="A80" s="12"/>
      <c r="B80" s="12"/>
      <c r="C80" s="92"/>
      <c r="D80" s="128"/>
      <c r="E80" s="82" t="s">
        <v>126</v>
      </c>
      <c r="F80" s="81">
        <v>526</v>
      </c>
      <c r="G80" s="36"/>
      <c r="H80" s="36"/>
      <c r="I80" s="29"/>
      <c r="J80" s="29"/>
      <c r="K80" s="29"/>
      <c r="L80" s="29"/>
      <c r="M80" s="29"/>
      <c r="N80" s="29"/>
      <c r="O80" s="475"/>
      <c r="P80" s="484"/>
      <c r="Q80" s="484"/>
      <c r="R80" s="521"/>
      <c r="S80" s="27"/>
      <c r="T80" s="10"/>
      <c r="V80" s="1" t="s">
        <v>235</v>
      </c>
      <c r="W80" s="1">
        <v>497</v>
      </c>
      <c r="X80" s="1">
        <v>526</v>
      </c>
      <c r="BD80" s="5"/>
    </row>
    <row r="81" spans="1:56" ht="15" customHeight="1" x14ac:dyDescent="0.25">
      <c r="A81" s="12"/>
      <c r="B81" s="12"/>
      <c r="C81" s="92"/>
      <c r="D81" s="128"/>
      <c r="E81" s="82" t="s">
        <v>127</v>
      </c>
      <c r="F81" s="81">
        <v>1475</v>
      </c>
      <c r="G81" s="36"/>
      <c r="H81" s="36"/>
      <c r="I81" s="29"/>
      <c r="J81" s="29"/>
      <c r="K81" s="29"/>
      <c r="L81" s="29"/>
      <c r="M81" s="29"/>
      <c r="N81" s="29"/>
      <c r="O81" s="475"/>
      <c r="P81" s="484"/>
      <c r="Q81" s="484"/>
      <c r="R81" s="521"/>
      <c r="S81" s="27"/>
      <c r="T81" s="10"/>
      <c r="V81" s="1" t="s">
        <v>236</v>
      </c>
      <c r="W81" s="1">
        <v>1571</v>
      </c>
      <c r="X81" s="1">
        <v>1475</v>
      </c>
      <c r="BD81" s="5"/>
    </row>
    <row r="82" spans="1:56" ht="15" customHeight="1" x14ac:dyDescent="0.25">
      <c r="A82" s="12"/>
      <c r="B82" s="12"/>
      <c r="C82" s="92"/>
      <c r="D82" s="128"/>
      <c r="E82" s="82" t="s">
        <v>128</v>
      </c>
      <c r="F82" s="81">
        <v>1004</v>
      </c>
      <c r="G82" s="36"/>
      <c r="H82" s="36"/>
      <c r="I82" s="29"/>
      <c r="J82" s="29"/>
      <c r="K82" s="29"/>
      <c r="L82" s="29"/>
      <c r="M82" s="29"/>
      <c r="N82" s="29"/>
      <c r="O82" s="475"/>
      <c r="P82" s="484"/>
      <c r="Q82" s="484"/>
      <c r="R82" s="521"/>
      <c r="S82" s="27"/>
      <c r="T82" s="10"/>
      <c r="V82" s="1" t="s">
        <v>237</v>
      </c>
      <c r="W82" s="1">
        <v>1163</v>
      </c>
      <c r="X82" s="1">
        <v>1004</v>
      </c>
      <c r="BD82" s="5"/>
    </row>
    <row r="83" spans="1:56" ht="15" customHeight="1" x14ac:dyDescent="0.25">
      <c r="A83" s="12"/>
      <c r="B83" s="12"/>
      <c r="C83" s="92"/>
      <c r="D83" s="128"/>
      <c r="E83" s="82" t="s">
        <v>129</v>
      </c>
      <c r="F83" s="81">
        <v>742</v>
      </c>
      <c r="G83" s="36"/>
      <c r="H83" s="36"/>
      <c r="I83" s="29"/>
      <c r="J83" s="29"/>
      <c r="K83" s="29"/>
      <c r="L83" s="29"/>
      <c r="M83" s="29"/>
      <c r="N83" s="29"/>
      <c r="O83" s="475"/>
      <c r="P83" s="484"/>
      <c r="Q83" s="484"/>
      <c r="R83" s="521"/>
      <c r="S83" s="27"/>
      <c r="T83" s="10"/>
      <c r="V83" s="1" t="s">
        <v>239</v>
      </c>
      <c r="W83" s="1">
        <v>561</v>
      </c>
      <c r="X83" s="1">
        <v>742</v>
      </c>
      <c r="BD83" s="5"/>
    </row>
    <row r="84" spans="1:56" ht="15" customHeight="1" x14ac:dyDescent="0.25">
      <c r="A84" s="12"/>
      <c r="B84" s="12"/>
      <c r="C84" s="92"/>
      <c r="D84" s="128"/>
      <c r="E84" s="82" t="s">
        <v>130</v>
      </c>
      <c r="F84" s="81">
        <v>384</v>
      </c>
      <c r="G84" s="36"/>
      <c r="H84" s="36"/>
      <c r="I84" s="29"/>
      <c r="J84" s="29"/>
      <c r="K84" s="29"/>
      <c r="L84" s="29"/>
      <c r="M84" s="29"/>
      <c r="N84" s="29"/>
      <c r="O84" s="475"/>
      <c r="P84" s="484"/>
      <c r="Q84" s="484"/>
      <c r="R84" s="521"/>
      <c r="S84" s="27"/>
      <c r="T84" s="10"/>
      <c r="V84" s="1" t="s">
        <v>240</v>
      </c>
      <c r="W84" s="1">
        <v>535</v>
      </c>
      <c r="X84" s="1">
        <v>384</v>
      </c>
      <c r="BD84" s="5"/>
    </row>
    <row r="85" spans="1:56" ht="15" customHeight="1" x14ac:dyDescent="0.25">
      <c r="A85" s="292"/>
      <c r="B85" s="292"/>
      <c r="C85" s="185"/>
      <c r="D85" s="343"/>
      <c r="E85" s="344" t="s">
        <v>177</v>
      </c>
      <c r="F85" s="81">
        <v>290</v>
      </c>
      <c r="G85" s="194"/>
      <c r="H85" s="194"/>
      <c r="I85" s="345"/>
      <c r="J85" s="345"/>
      <c r="K85" s="345"/>
      <c r="L85" s="465"/>
      <c r="M85" s="465"/>
      <c r="N85" s="465"/>
      <c r="O85" s="481"/>
      <c r="P85" s="485"/>
      <c r="Q85" s="512"/>
      <c r="R85" s="542"/>
      <c r="S85" s="27"/>
      <c r="T85" s="10"/>
      <c r="V85" s="1" t="s">
        <v>238</v>
      </c>
      <c r="W85" s="1">
        <v>282</v>
      </c>
      <c r="X85" s="1">
        <v>290</v>
      </c>
      <c r="BD85" s="5"/>
    </row>
    <row r="86" spans="1:56" ht="15" hidden="1" customHeight="1" x14ac:dyDescent="0.25">
      <c r="C86" s="61" t="s">
        <v>135</v>
      </c>
      <c r="D86" s="61"/>
      <c r="E86" s="61"/>
      <c r="F86" s="63">
        <f>SUM(F88,F118)</f>
        <v>47858</v>
      </c>
      <c r="G86" s="63">
        <f t="shared" ref="G86:R86" si="7">SUM(G88,G118)</f>
        <v>2875</v>
      </c>
      <c r="H86" s="63">
        <f t="shared" si="7"/>
        <v>3454</v>
      </c>
      <c r="I86" s="63">
        <f t="shared" si="7"/>
        <v>3620</v>
      </c>
      <c r="J86" s="63">
        <f t="shared" si="7"/>
        <v>3930</v>
      </c>
      <c r="K86" s="63">
        <f t="shared" si="7"/>
        <v>4029</v>
      </c>
      <c r="L86" s="430">
        <f t="shared" si="7"/>
        <v>4120</v>
      </c>
      <c r="M86" s="430">
        <f t="shared" si="7"/>
        <v>4087</v>
      </c>
      <c r="N86" s="430">
        <f t="shared" si="7"/>
        <v>4456</v>
      </c>
      <c r="O86" s="482">
        <f t="shared" si="7"/>
        <v>4517</v>
      </c>
      <c r="P86" s="482">
        <f t="shared" si="7"/>
        <v>4361</v>
      </c>
      <c r="Q86" s="430">
        <f t="shared" si="7"/>
        <v>4044</v>
      </c>
      <c r="R86" s="523">
        <f t="shared" si="7"/>
        <v>4365</v>
      </c>
      <c r="BD86" s="5" t="s">
        <v>16</v>
      </c>
    </row>
    <row r="87" spans="1:56" ht="3.75" hidden="1" customHeight="1" x14ac:dyDescent="0.25">
      <c r="C87" s="46"/>
      <c r="D87" s="46"/>
      <c r="E87" s="46"/>
      <c r="F87" s="62"/>
      <c r="G87" s="62"/>
      <c r="H87" s="62"/>
      <c r="I87" s="62"/>
      <c r="J87" s="62"/>
      <c r="K87" s="62"/>
      <c r="L87" s="79"/>
      <c r="M87" s="79"/>
      <c r="N87" s="79"/>
      <c r="O87" s="79"/>
      <c r="P87" s="79"/>
      <c r="Q87" s="79"/>
      <c r="R87" s="518"/>
      <c r="S87" s="516"/>
      <c r="T87" s="10"/>
      <c r="BD87" s="5"/>
    </row>
    <row r="88" spans="1:56" ht="15" hidden="1" customHeight="1" x14ac:dyDescent="0.25">
      <c r="D88" s="45" t="s">
        <v>136</v>
      </c>
      <c r="E88" s="45"/>
      <c r="F88" s="43">
        <f>SUM(G88:R88)</f>
        <v>32625</v>
      </c>
      <c r="G88" s="43">
        <f>SUM(G89:G117)</f>
        <v>2150</v>
      </c>
      <c r="H88" s="43">
        <f t="shared" ref="H88" si="8">SUM(H89:H117)</f>
        <v>2529</v>
      </c>
      <c r="I88" s="43">
        <f t="shared" ref="I88" si="9">SUM(I89:I117)</f>
        <v>2518</v>
      </c>
      <c r="J88" s="43">
        <f t="shared" ref="J88" si="10">SUM(J89:J117)</f>
        <v>2647</v>
      </c>
      <c r="K88" s="43">
        <f t="shared" ref="K88" si="11">SUM(K89:K117)</f>
        <v>2707</v>
      </c>
      <c r="L88" s="81">
        <f t="shared" ref="L88" si="12">SUM(L89:L117)</f>
        <v>2685</v>
      </c>
      <c r="M88" s="81">
        <f t="shared" ref="M88" si="13">SUM(M89:M117)</f>
        <v>2709</v>
      </c>
      <c r="N88" s="81">
        <f t="shared" ref="N88" si="14">SUM(N89:N117)</f>
        <v>2983</v>
      </c>
      <c r="O88" s="81">
        <f t="shared" ref="O88" si="15">SUM(O89:O117)</f>
        <v>2993</v>
      </c>
      <c r="P88" s="81">
        <f t="shared" ref="P88" si="16">SUM(P89:P117)</f>
        <v>2929</v>
      </c>
      <c r="Q88" s="81">
        <f t="shared" ref="Q88" si="17">SUM(Q89:Q117)</f>
        <v>2780</v>
      </c>
      <c r="R88" s="519">
        <f t="shared" ref="R88" si="18">SUM(R89:R117)</f>
        <v>2995</v>
      </c>
      <c r="S88" s="516"/>
      <c r="T88" s="10"/>
      <c r="BD88" s="5" t="s">
        <v>16</v>
      </c>
    </row>
    <row r="89" spans="1:56" ht="15" hidden="1" customHeight="1" x14ac:dyDescent="0.25">
      <c r="E89" s="276" t="s">
        <v>101</v>
      </c>
      <c r="F89" s="43">
        <f>SUM(G89:R89)</f>
        <v>314</v>
      </c>
      <c r="G89" s="429">
        <v>18</v>
      </c>
      <c r="H89" s="429">
        <v>30</v>
      </c>
      <c r="I89" s="277"/>
      <c r="J89" s="11">
        <v>24</v>
      </c>
      <c r="K89" s="11">
        <v>32</v>
      </c>
      <c r="L89" s="336">
        <v>28</v>
      </c>
      <c r="M89" s="336">
        <v>28</v>
      </c>
      <c r="N89" s="336">
        <v>36</v>
      </c>
      <c r="O89" s="336">
        <v>28</v>
      </c>
      <c r="P89" s="336">
        <v>25</v>
      </c>
      <c r="Q89" s="336">
        <v>40</v>
      </c>
      <c r="R89" s="511">
        <v>25</v>
      </c>
      <c r="S89" s="516"/>
      <c r="T89" s="10"/>
      <c r="BD89" s="5"/>
    </row>
    <row r="90" spans="1:56" ht="15" hidden="1" customHeight="1" x14ac:dyDescent="0.25">
      <c r="E90" s="276" t="s">
        <v>102</v>
      </c>
      <c r="F90" s="43">
        <f t="shared" ref="F90:F117" si="19">SUM(G90:R90)</f>
        <v>1353</v>
      </c>
      <c r="G90" s="429">
        <v>100</v>
      </c>
      <c r="H90" s="429">
        <v>109</v>
      </c>
      <c r="I90" s="277">
        <v>134</v>
      </c>
      <c r="J90" s="11">
        <v>125</v>
      </c>
      <c r="K90" s="11">
        <v>124</v>
      </c>
      <c r="L90" s="336">
        <v>127</v>
      </c>
      <c r="M90" s="336">
        <v>97</v>
      </c>
      <c r="N90" s="336">
        <v>113</v>
      </c>
      <c r="O90" s="336">
        <v>109</v>
      </c>
      <c r="P90" s="336">
        <v>112</v>
      </c>
      <c r="Q90" s="336">
        <v>93</v>
      </c>
      <c r="R90" s="511">
        <v>110</v>
      </c>
      <c r="S90" s="516"/>
      <c r="T90" s="10"/>
      <c r="BD90" s="5"/>
    </row>
    <row r="91" spans="1:56" ht="15" hidden="1" customHeight="1" x14ac:dyDescent="0.25">
      <c r="E91" s="276" t="s">
        <v>103</v>
      </c>
      <c r="F91" s="43">
        <f t="shared" si="19"/>
        <v>1187</v>
      </c>
      <c r="G91" s="429">
        <v>85</v>
      </c>
      <c r="H91" s="429">
        <v>87</v>
      </c>
      <c r="I91" s="277">
        <v>93</v>
      </c>
      <c r="J91" s="11">
        <v>84</v>
      </c>
      <c r="K91" s="11">
        <v>84</v>
      </c>
      <c r="L91" s="336">
        <v>75</v>
      </c>
      <c r="M91" s="336">
        <v>89</v>
      </c>
      <c r="N91" s="336">
        <v>88</v>
      </c>
      <c r="O91" s="336">
        <v>133</v>
      </c>
      <c r="P91" s="336">
        <v>124</v>
      </c>
      <c r="Q91" s="336">
        <v>127</v>
      </c>
      <c r="R91" s="511">
        <v>118</v>
      </c>
      <c r="S91" s="516"/>
      <c r="T91" s="10"/>
      <c r="BD91" s="5"/>
    </row>
    <row r="92" spans="1:56" ht="15" hidden="1" customHeight="1" x14ac:dyDescent="0.25">
      <c r="E92" s="276" t="s">
        <v>104</v>
      </c>
      <c r="F92" s="43">
        <f t="shared" si="19"/>
        <v>2290</v>
      </c>
      <c r="G92" s="429">
        <v>200</v>
      </c>
      <c r="H92" s="429">
        <v>196</v>
      </c>
      <c r="I92" s="277">
        <v>196</v>
      </c>
      <c r="J92" s="11">
        <v>204</v>
      </c>
      <c r="K92" s="11">
        <v>192</v>
      </c>
      <c r="L92" s="336">
        <v>104</v>
      </c>
      <c r="M92" s="336">
        <v>192</v>
      </c>
      <c r="N92" s="336">
        <v>213</v>
      </c>
      <c r="O92" s="336">
        <v>208</v>
      </c>
      <c r="P92" s="336">
        <v>195</v>
      </c>
      <c r="Q92" s="336">
        <v>182</v>
      </c>
      <c r="R92" s="511">
        <v>208</v>
      </c>
      <c r="S92" s="516"/>
      <c r="T92" s="10"/>
      <c r="BD92" s="5"/>
    </row>
    <row r="93" spans="1:56" ht="15" hidden="1" customHeight="1" x14ac:dyDescent="0.25">
      <c r="E93" s="276" t="s">
        <v>91</v>
      </c>
      <c r="F93" s="43">
        <f t="shared" si="19"/>
        <v>355</v>
      </c>
      <c r="G93" s="429">
        <v>28</v>
      </c>
      <c r="H93" s="429">
        <v>18</v>
      </c>
      <c r="I93" s="277">
        <v>52</v>
      </c>
      <c r="J93" s="11">
        <v>53</v>
      </c>
      <c r="K93" s="11">
        <v>52</v>
      </c>
      <c r="L93" s="336">
        <v>14</v>
      </c>
      <c r="M93" s="336">
        <v>20</v>
      </c>
      <c r="N93" s="336">
        <v>16</v>
      </c>
      <c r="O93" s="336">
        <v>20</v>
      </c>
      <c r="P93" s="336">
        <v>24</v>
      </c>
      <c r="Q93" s="336">
        <v>28</v>
      </c>
      <c r="R93" s="511">
        <v>30</v>
      </c>
      <c r="S93" s="516"/>
      <c r="T93" s="10"/>
      <c r="BD93" s="5"/>
    </row>
    <row r="94" spans="1:56" ht="15" hidden="1" customHeight="1" x14ac:dyDescent="0.25">
      <c r="E94" s="276" t="s">
        <v>105</v>
      </c>
      <c r="F94" s="43">
        <f t="shared" si="19"/>
        <v>735</v>
      </c>
      <c r="G94" s="429">
        <v>40</v>
      </c>
      <c r="H94" s="429">
        <v>71</v>
      </c>
      <c r="I94" s="277">
        <v>45</v>
      </c>
      <c r="J94" s="11">
        <v>57</v>
      </c>
      <c r="K94" s="11">
        <v>60</v>
      </c>
      <c r="L94" s="336">
        <v>70</v>
      </c>
      <c r="M94" s="336">
        <v>84</v>
      </c>
      <c r="N94" s="336">
        <v>66</v>
      </c>
      <c r="O94" s="336">
        <v>58</v>
      </c>
      <c r="P94" s="336">
        <v>60</v>
      </c>
      <c r="Q94" s="336">
        <v>80</v>
      </c>
      <c r="R94" s="511">
        <v>44</v>
      </c>
      <c r="S94" s="516"/>
      <c r="T94" s="10"/>
      <c r="BD94" s="5"/>
    </row>
    <row r="95" spans="1:56" ht="15" hidden="1" customHeight="1" x14ac:dyDescent="0.25">
      <c r="E95" s="276" t="s">
        <v>106</v>
      </c>
      <c r="F95" s="43">
        <f t="shared" si="19"/>
        <v>1101</v>
      </c>
      <c r="G95" s="429">
        <v>82</v>
      </c>
      <c r="H95" s="429">
        <v>100</v>
      </c>
      <c r="I95" s="277">
        <v>100</v>
      </c>
      <c r="J95" s="11">
        <v>94</v>
      </c>
      <c r="K95" s="11">
        <v>96</v>
      </c>
      <c r="L95" s="336">
        <v>96</v>
      </c>
      <c r="M95" s="336">
        <v>79</v>
      </c>
      <c r="N95" s="336">
        <v>87</v>
      </c>
      <c r="O95" s="336">
        <v>93</v>
      </c>
      <c r="P95" s="336">
        <v>83</v>
      </c>
      <c r="Q95" s="336">
        <v>98</v>
      </c>
      <c r="R95" s="511">
        <v>93</v>
      </c>
      <c r="S95" s="516"/>
      <c r="T95" s="10"/>
      <c r="BD95" s="5"/>
    </row>
    <row r="96" spans="1:56" ht="15" hidden="1" customHeight="1" x14ac:dyDescent="0.25">
      <c r="E96" s="276" t="s">
        <v>107</v>
      </c>
      <c r="F96" s="43">
        <f t="shared" si="19"/>
        <v>880</v>
      </c>
      <c r="G96" s="429">
        <v>69</v>
      </c>
      <c r="H96" s="429">
        <v>100</v>
      </c>
      <c r="I96" s="277">
        <v>67</v>
      </c>
      <c r="J96" s="11">
        <v>46</v>
      </c>
      <c r="K96" s="11">
        <v>42</v>
      </c>
      <c r="L96" s="336">
        <v>91</v>
      </c>
      <c r="M96" s="336">
        <v>65</v>
      </c>
      <c r="N96" s="336">
        <v>92</v>
      </c>
      <c r="O96" s="336">
        <v>84</v>
      </c>
      <c r="P96" s="336">
        <v>92</v>
      </c>
      <c r="Q96" s="336">
        <v>36</v>
      </c>
      <c r="R96" s="511">
        <v>96</v>
      </c>
      <c r="S96" s="516"/>
      <c r="T96" s="10"/>
      <c r="BD96" s="5"/>
    </row>
    <row r="97" spans="5:56" ht="15" hidden="1" customHeight="1" x14ac:dyDescent="0.25">
      <c r="E97" s="276" t="s">
        <v>108</v>
      </c>
      <c r="F97" s="43">
        <f t="shared" si="19"/>
        <v>910</v>
      </c>
      <c r="G97" s="429">
        <v>51</v>
      </c>
      <c r="H97" s="429">
        <v>68</v>
      </c>
      <c r="I97" s="277">
        <v>64</v>
      </c>
      <c r="J97" s="11">
        <v>53</v>
      </c>
      <c r="K97" s="11">
        <v>72</v>
      </c>
      <c r="L97" s="336">
        <v>90</v>
      </c>
      <c r="M97" s="336">
        <v>80</v>
      </c>
      <c r="N97" s="336">
        <v>107</v>
      </c>
      <c r="O97" s="336">
        <v>79</v>
      </c>
      <c r="P97" s="336">
        <v>84</v>
      </c>
      <c r="Q97" s="336">
        <v>81</v>
      </c>
      <c r="R97" s="511">
        <v>81</v>
      </c>
      <c r="S97" s="516"/>
      <c r="T97" s="10"/>
      <c r="BD97" s="5"/>
    </row>
    <row r="98" spans="5:56" ht="15" hidden="1" customHeight="1" x14ac:dyDescent="0.25">
      <c r="E98" s="276" t="s">
        <v>109</v>
      </c>
      <c r="F98" s="43">
        <f t="shared" si="19"/>
        <v>518</v>
      </c>
      <c r="G98" s="429">
        <v>36</v>
      </c>
      <c r="H98" s="429">
        <v>51</v>
      </c>
      <c r="I98" s="277">
        <v>38</v>
      </c>
      <c r="J98" s="11">
        <v>41</v>
      </c>
      <c r="K98" s="11">
        <v>42</v>
      </c>
      <c r="L98" s="336">
        <v>48</v>
      </c>
      <c r="M98" s="336">
        <v>45</v>
      </c>
      <c r="N98" s="336">
        <v>43</v>
      </c>
      <c r="O98" s="336">
        <v>39</v>
      </c>
      <c r="P98" s="336">
        <v>37</v>
      </c>
      <c r="Q98" s="336">
        <v>40</v>
      </c>
      <c r="R98" s="511">
        <v>58</v>
      </c>
      <c r="BD98" s="5"/>
    </row>
    <row r="99" spans="5:56" ht="15" hidden="1" customHeight="1" x14ac:dyDescent="0.25">
      <c r="E99" s="276" t="s">
        <v>110</v>
      </c>
      <c r="F99" s="43">
        <f t="shared" si="19"/>
        <v>1115</v>
      </c>
      <c r="G99" s="429">
        <v>76</v>
      </c>
      <c r="H99" s="429">
        <v>97</v>
      </c>
      <c r="I99" s="277">
        <v>86</v>
      </c>
      <c r="J99" s="11">
        <v>85</v>
      </c>
      <c r="K99" s="11">
        <v>110</v>
      </c>
      <c r="L99" s="336">
        <v>91</v>
      </c>
      <c r="M99" s="336">
        <v>95</v>
      </c>
      <c r="N99" s="336">
        <v>97</v>
      </c>
      <c r="O99" s="336">
        <v>91</v>
      </c>
      <c r="P99" s="336">
        <v>106</v>
      </c>
      <c r="Q99" s="336">
        <v>79</v>
      </c>
      <c r="R99" s="511">
        <v>102</v>
      </c>
      <c r="S99" s="516"/>
      <c r="T99" s="10"/>
      <c r="BD99" s="5"/>
    </row>
    <row r="100" spans="5:56" ht="15" hidden="1" customHeight="1" x14ac:dyDescent="0.25">
      <c r="E100" s="276" t="s">
        <v>111</v>
      </c>
      <c r="F100" s="43">
        <f t="shared" si="19"/>
        <v>1374</v>
      </c>
      <c r="G100" s="429">
        <v>84</v>
      </c>
      <c r="H100" s="429">
        <v>85</v>
      </c>
      <c r="I100" s="277">
        <v>88</v>
      </c>
      <c r="J100" s="11">
        <v>114</v>
      </c>
      <c r="K100" s="11">
        <v>141</v>
      </c>
      <c r="L100" s="336">
        <v>148</v>
      </c>
      <c r="M100" s="336">
        <v>104</v>
      </c>
      <c r="N100" s="336">
        <v>133</v>
      </c>
      <c r="O100" s="336">
        <v>126</v>
      </c>
      <c r="P100" s="336">
        <v>122</v>
      </c>
      <c r="Q100" s="336">
        <v>110</v>
      </c>
      <c r="R100" s="511">
        <v>119</v>
      </c>
      <c r="S100" s="516"/>
      <c r="T100" s="10"/>
      <c r="BD100" s="5"/>
    </row>
    <row r="101" spans="5:56" ht="15" hidden="1" customHeight="1" x14ac:dyDescent="0.25">
      <c r="E101" s="276" t="s">
        <v>112</v>
      </c>
      <c r="F101" s="43">
        <f t="shared" si="19"/>
        <v>919</v>
      </c>
      <c r="G101" s="429">
        <v>75</v>
      </c>
      <c r="H101" s="429">
        <v>76</v>
      </c>
      <c r="I101" s="277">
        <v>75</v>
      </c>
      <c r="J101" s="11">
        <v>82</v>
      </c>
      <c r="K101" s="11">
        <v>78</v>
      </c>
      <c r="L101" s="336">
        <v>111</v>
      </c>
      <c r="M101" s="336">
        <v>108</v>
      </c>
      <c r="N101" s="336">
        <v>102</v>
      </c>
      <c r="O101" s="336">
        <v>89</v>
      </c>
      <c r="P101" s="336">
        <v>39</v>
      </c>
      <c r="Q101" s="336">
        <v>45</v>
      </c>
      <c r="R101" s="511">
        <v>39</v>
      </c>
      <c r="S101" s="516"/>
      <c r="T101" s="10"/>
      <c r="BD101" s="5"/>
    </row>
    <row r="102" spans="5:56" ht="15" hidden="1" customHeight="1" x14ac:dyDescent="0.25">
      <c r="E102" s="276" t="s">
        <v>113</v>
      </c>
      <c r="F102" s="43">
        <f t="shared" si="19"/>
        <v>1735</v>
      </c>
      <c r="G102" s="429">
        <v>127</v>
      </c>
      <c r="H102" s="429">
        <v>137</v>
      </c>
      <c r="I102" s="277">
        <v>128</v>
      </c>
      <c r="J102" s="11">
        <v>129</v>
      </c>
      <c r="K102" s="11">
        <v>144</v>
      </c>
      <c r="L102" s="336">
        <v>124</v>
      </c>
      <c r="M102" s="336">
        <v>126</v>
      </c>
      <c r="N102" s="336">
        <v>137</v>
      </c>
      <c r="O102" s="336">
        <v>187</v>
      </c>
      <c r="P102" s="336">
        <v>164</v>
      </c>
      <c r="Q102" s="336">
        <v>160</v>
      </c>
      <c r="R102" s="511">
        <v>172</v>
      </c>
      <c r="S102" s="516"/>
      <c r="T102" s="10"/>
      <c r="BD102" s="5"/>
    </row>
    <row r="103" spans="5:56" ht="15" hidden="1" customHeight="1" x14ac:dyDescent="0.25">
      <c r="E103" s="276" t="s">
        <v>114</v>
      </c>
      <c r="F103" s="43">
        <f t="shared" si="19"/>
        <v>954</v>
      </c>
      <c r="G103" s="429">
        <v>37</v>
      </c>
      <c r="H103" s="429">
        <v>41</v>
      </c>
      <c r="I103" s="277">
        <v>66</v>
      </c>
      <c r="J103" s="11">
        <v>57</v>
      </c>
      <c r="K103" s="11">
        <v>66</v>
      </c>
      <c r="L103" s="336">
        <v>110</v>
      </c>
      <c r="M103" s="336">
        <v>96</v>
      </c>
      <c r="N103" s="336">
        <v>104</v>
      </c>
      <c r="O103" s="336">
        <v>97</v>
      </c>
      <c r="P103" s="336">
        <v>96</v>
      </c>
      <c r="Q103" s="336">
        <v>92</v>
      </c>
      <c r="R103" s="511">
        <v>92</v>
      </c>
      <c r="S103" s="516"/>
      <c r="T103" s="10"/>
      <c r="BD103" s="5"/>
    </row>
    <row r="104" spans="5:56" ht="15" hidden="1" customHeight="1" x14ac:dyDescent="0.25">
      <c r="E104" s="276" t="s">
        <v>153</v>
      </c>
      <c r="F104" s="43">
        <f t="shared" si="19"/>
        <v>749</v>
      </c>
      <c r="G104" s="429">
        <v>48</v>
      </c>
      <c r="H104" s="429">
        <v>53</v>
      </c>
      <c r="I104" s="277">
        <v>48</v>
      </c>
      <c r="J104" s="11">
        <v>66</v>
      </c>
      <c r="K104" s="11">
        <v>81</v>
      </c>
      <c r="L104" s="336">
        <v>50</v>
      </c>
      <c r="M104" s="336">
        <v>68</v>
      </c>
      <c r="N104" s="336">
        <v>72</v>
      </c>
      <c r="O104" s="336">
        <v>68</v>
      </c>
      <c r="P104" s="336">
        <v>68</v>
      </c>
      <c r="Q104" s="336">
        <v>70</v>
      </c>
      <c r="R104" s="511">
        <v>57</v>
      </c>
      <c r="S104" s="516"/>
      <c r="T104" s="10"/>
      <c r="BD104" s="5"/>
    </row>
    <row r="105" spans="5:56" ht="15" hidden="1" customHeight="1" x14ac:dyDescent="0.25">
      <c r="E105" s="276" t="s">
        <v>197</v>
      </c>
      <c r="F105" s="43">
        <f t="shared" si="19"/>
        <v>170</v>
      </c>
      <c r="G105" s="429"/>
      <c r="H105" s="429"/>
      <c r="I105" s="277">
        <v>16</v>
      </c>
      <c r="J105" s="11">
        <v>8</v>
      </c>
      <c r="K105" s="11">
        <v>16</v>
      </c>
      <c r="L105" s="336">
        <v>20</v>
      </c>
      <c r="M105" s="336">
        <v>12</v>
      </c>
      <c r="N105" s="336">
        <v>16</v>
      </c>
      <c r="O105" s="336">
        <v>30</v>
      </c>
      <c r="P105" s="336">
        <v>24</v>
      </c>
      <c r="Q105" s="336">
        <v>12</v>
      </c>
      <c r="R105" s="511">
        <v>16</v>
      </c>
      <c r="S105" s="516"/>
      <c r="T105" s="10"/>
      <c r="BD105" s="5"/>
    </row>
    <row r="106" spans="5:56" ht="15" hidden="1" customHeight="1" x14ac:dyDescent="0.25">
      <c r="E106" s="276" t="s">
        <v>115</v>
      </c>
      <c r="F106" s="43">
        <f t="shared" si="19"/>
        <v>1233</v>
      </c>
      <c r="G106" s="429">
        <v>56</v>
      </c>
      <c r="H106" s="429">
        <v>119</v>
      </c>
      <c r="I106" s="277">
        <v>83</v>
      </c>
      <c r="J106" s="11">
        <v>138</v>
      </c>
      <c r="K106" s="11">
        <v>130</v>
      </c>
      <c r="L106" s="336">
        <v>95</v>
      </c>
      <c r="M106" s="336">
        <v>91</v>
      </c>
      <c r="N106" s="336">
        <v>99</v>
      </c>
      <c r="O106" s="336">
        <v>104</v>
      </c>
      <c r="P106" s="336">
        <v>114</v>
      </c>
      <c r="Q106" s="336">
        <v>98</v>
      </c>
      <c r="R106" s="511">
        <v>106</v>
      </c>
      <c r="S106" s="516"/>
      <c r="T106" s="10"/>
      <c r="BD106" s="5"/>
    </row>
    <row r="107" spans="5:56" ht="15" hidden="1" customHeight="1" x14ac:dyDescent="0.25">
      <c r="E107" s="276" t="s">
        <v>116</v>
      </c>
      <c r="F107" s="43">
        <f t="shared" si="19"/>
        <v>1092</v>
      </c>
      <c r="G107" s="429">
        <v>108</v>
      </c>
      <c r="H107" s="429">
        <v>97</v>
      </c>
      <c r="I107" s="277">
        <v>95</v>
      </c>
      <c r="J107" s="11">
        <v>95</v>
      </c>
      <c r="K107" s="11">
        <v>101</v>
      </c>
      <c r="L107" s="336">
        <v>85</v>
      </c>
      <c r="M107" s="336">
        <v>92</v>
      </c>
      <c r="N107" s="336">
        <v>94</v>
      </c>
      <c r="O107" s="336">
        <v>84</v>
      </c>
      <c r="P107" s="336">
        <v>80</v>
      </c>
      <c r="Q107" s="336">
        <v>77</v>
      </c>
      <c r="R107" s="511">
        <v>84</v>
      </c>
      <c r="S107" s="516"/>
      <c r="T107" s="10"/>
      <c r="BD107" s="5"/>
    </row>
    <row r="108" spans="5:56" ht="15" hidden="1" customHeight="1" x14ac:dyDescent="0.25">
      <c r="E108" s="276" t="s">
        <v>117</v>
      </c>
      <c r="F108" s="43">
        <f t="shared" si="19"/>
        <v>787</v>
      </c>
      <c r="G108" s="429">
        <v>54</v>
      </c>
      <c r="H108" s="429">
        <v>52</v>
      </c>
      <c r="I108" s="277">
        <v>74</v>
      </c>
      <c r="J108" s="11">
        <v>108</v>
      </c>
      <c r="K108" s="11">
        <v>85</v>
      </c>
      <c r="L108" s="336">
        <v>67</v>
      </c>
      <c r="M108" s="336">
        <v>61</v>
      </c>
      <c r="N108" s="336">
        <v>61</v>
      </c>
      <c r="O108" s="336">
        <v>37</v>
      </c>
      <c r="P108" s="336">
        <v>34</v>
      </c>
      <c r="Q108" s="336">
        <v>46</v>
      </c>
      <c r="R108" s="511">
        <v>108</v>
      </c>
      <c r="S108" s="516"/>
      <c r="T108" s="10"/>
      <c r="BD108" s="5"/>
    </row>
    <row r="109" spans="5:56" ht="15" hidden="1" customHeight="1" x14ac:dyDescent="0.25">
      <c r="E109" s="276" t="s">
        <v>118</v>
      </c>
      <c r="F109" s="43">
        <f t="shared" si="19"/>
        <v>887</v>
      </c>
      <c r="G109" s="429">
        <v>45</v>
      </c>
      <c r="H109" s="429">
        <v>50</v>
      </c>
      <c r="I109" s="277">
        <v>53</v>
      </c>
      <c r="J109" s="11">
        <v>95</v>
      </c>
      <c r="K109" s="11">
        <v>51</v>
      </c>
      <c r="L109" s="336">
        <v>51</v>
      </c>
      <c r="M109" s="336">
        <v>63</v>
      </c>
      <c r="N109" s="336">
        <v>74</v>
      </c>
      <c r="O109" s="336">
        <v>91</v>
      </c>
      <c r="P109" s="336">
        <v>108</v>
      </c>
      <c r="Q109" s="336">
        <v>79</v>
      </c>
      <c r="R109" s="511">
        <v>127</v>
      </c>
      <c r="S109" s="516"/>
      <c r="T109" s="10"/>
      <c r="BD109" s="5"/>
    </row>
    <row r="110" spans="5:56" ht="15" hidden="1" customHeight="1" x14ac:dyDescent="0.25">
      <c r="E110" s="276" t="s">
        <v>119</v>
      </c>
      <c r="F110" s="43">
        <f t="shared" si="19"/>
        <v>941</v>
      </c>
      <c r="G110" s="429">
        <v>90</v>
      </c>
      <c r="H110" s="429">
        <v>84</v>
      </c>
      <c r="I110" s="277">
        <v>88</v>
      </c>
      <c r="J110" s="11">
        <v>83</v>
      </c>
      <c r="K110" s="11">
        <v>67</v>
      </c>
      <c r="L110" s="336">
        <v>71</v>
      </c>
      <c r="M110" s="336">
        <v>72</v>
      </c>
      <c r="N110" s="336">
        <v>83</v>
      </c>
      <c r="O110" s="336">
        <v>94</v>
      </c>
      <c r="P110" s="336">
        <v>85</v>
      </c>
      <c r="Q110" s="336">
        <v>78</v>
      </c>
      <c r="R110" s="511">
        <v>46</v>
      </c>
      <c r="S110" s="516"/>
      <c r="T110" s="10"/>
      <c r="BD110" s="5"/>
    </row>
    <row r="111" spans="5:56" ht="15" hidden="1" customHeight="1" x14ac:dyDescent="0.25">
      <c r="E111" s="276" t="s">
        <v>120</v>
      </c>
      <c r="F111" s="43">
        <f t="shared" si="19"/>
        <v>4051</v>
      </c>
      <c r="G111" s="429">
        <v>162</v>
      </c>
      <c r="H111" s="429">
        <v>257</v>
      </c>
      <c r="I111" s="277">
        <v>276</v>
      </c>
      <c r="J111" s="11">
        <v>259</v>
      </c>
      <c r="K111" s="11">
        <v>260</v>
      </c>
      <c r="L111" s="336">
        <v>341</v>
      </c>
      <c r="M111" s="336">
        <v>343</v>
      </c>
      <c r="N111" s="336">
        <v>410</v>
      </c>
      <c r="O111" s="336">
        <v>415</v>
      </c>
      <c r="P111" s="336">
        <v>416</v>
      </c>
      <c r="Q111" s="336">
        <v>441</v>
      </c>
      <c r="R111" s="511">
        <v>471</v>
      </c>
      <c r="S111" s="516"/>
      <c r="T111" s="10"/>
      <c r="BD111" s="5"/>
    </row>
    <row r="112" spans="5:56" ht="15" hidden="1" customHeight="1" x14ac:dyDescent="0.25">
      <c r="E112" s="276" t="s">
        <v>121</v>
      </c>
      <c r="F112" s="43">
        <f t="shared" si="19"/>
        <v>1111</v>
      </c>
      <c r="G112" s="429">
        <v>84</v>
      </c>
      <c r="H112" s="429">
        <v>100</v>
      </c>
      <c r="I112" s="277">
        <v>106</v>
      </c>
      <c r="J112" s="11">
        <v>115</v>
      </c>
      <c r="K112" s="11">
        <v>116</v>
      </c>
      <c r="L112" s="336">
        <v>82</v>
      </c>
      <c r="M112" s="336">
        <v>107</v>
      </c>
      <c r="N112" s="336">
        <v>102</v>
      </c>
      <c r="O112" s="336">
        <v>75</v>
      </c>
      <c r="P112" s="336">
        <v>80</v>
      </c>
      <c r="Q112" s="336">
        <v>82</v>
      </c>
      <c r="R112" s="511">
        <v>62</v>
      </c>
      <c r="S112" s="516"/>
      <c r="T112" s="10"/>
      <c r="BD112" s="5"/>
    </row>
    <row r="113" spans="1:56" ht="15" hidden="1" customHeight="1" x14ac:dyDescent="0.25">
      <c r="E113" s="276" t="s">
        <v>95</v>
      </c>
      <c r="F113" s="43">
        <f t="shared" si="19"/>
        <v>1292</v>
      </c>
      <c r="G113" s="429">
        <v>100</v>
      </c>
      <c r="H113" s="429">
        <v>100</v>
      </c>
      <c r="I113" s="277">
        <v>104</v>
      </c>
      <c r="J113" s="11">
        <v>104</v>
      </c>
      <c r="K113" s="11">
        <v>108</v>
      </c>
      <c r="L113" s="336">
        <v>112</v>
      </c>
      <c r="M113" s="336">
        <v>108</v>
      </c>
      <c r="N113" s="336">
        <v>104</v>
      </c>
      <c r="O113" s="336">
        <v>104</v>
      </c>
      <c r="P113" s="336">
        <v>127</v>
      </c>
      <c r="Q113" s="336">
        <v>113</v>
      </c>
      <c r="R113" s="511">
        <v>108</v>
      </c>
      <c r="S113" s="516"/>
      <c r="T113" s="10"/>
      <c r="BD113" s="5"/>
    </row>
    <row r="114" spans="1:56" ht="15" hidden="1" customHeight="1" x14ac:dyDescent="0.25">
      <c r="E114" s="416" t="s">
        <v>122</v>
      </c>
      <c r="F114" s="43">
        <f t="shared" si="19"/>
        <v>1065</v>
      </c>
      <c r="G114" s="429">
        <v>94</v>
      </c>
      <c r="H114" s="429">
        <v>100</v>
      </c>
      <c r="I114" s="277">
        <v>100</v>
      </c>
      <c r="J114" s="11">
        <v>104</v>
      </c>
      <c r="K114" s="11">
        <v>100</v>
      </c>
      <c r="L114" s="336">
        <v>100</v>
      </c>
      <c r="M114" s="336">
        <v>92</v>
      </c>
      <c r="N114" s="336">
        <v>77</v>
      </c>
      <c r="O114" s="336">
        <v>79</v>
      </c>
      <c r="P114" s="336">
        <v>75</v>
      </c>
      <c r="Q114" s="336">
        <v>69</v>
      </c>
      <c r="R114" s="511">
        <v>75</v>
      </c>
      <c r="S114" s="417"/>
      <c r="BD114" s="5"/>
    </row>
    <row r="115" spans="1:56" ht="15" hidden="1" customHeight="1" x14ac:dyDescent="0.25">
      <c r="E115" s="276" t="s">
        <v>123</v>
      </c>
      <c r="F115" s="43">
        <f t="shared" si="19"/>
        <v>749</v>
      </c>
      <c r="G115" s="429">
        <v>80</v>
      </c>
      <c r="H115" s="429">
        <v>84</v>
      </c>
      <c r="I115" s="277">
        <v>84</v>
      </c>
      <c r="J115" s="11">
        <v>61</v>
      </c>
      <c r="K115" s="11">
        <v>56</v>
      </c>
      <c r="L115" s="336">
        <v>50</v>
      </c>
      <c r="M115" s="336">
        <v>48</v>
      </c>
      <c r="N115" s="336">
        <v>60</v>
      </c>
      <c r="O115" s="336">
        <v>62</v>
      </c>
      <c r="P115" s="336">
        <v>56</v>
      </c>
      <c r="Q115" s="336">
        <v>56</v>
      </c>
      <c r="R115" s="511">
        <v>52</v>
      </c>
      <c r="S115" s="516"/>
      <c r="T115" s="10"/>
      <c r="BD115" s="5"/>
    </row>
    <row r="116" spans="1:56" ht="15" hidden="1" customHeight="1" x14ac:dyDescent="0.25">
      <c r="E116" s="278" t="s">
        <v>124</v>
      </c>
      <c r="F116" s="43">
        <f t="shared" si="19"/>
        <v>1615</v>
      </c>
      <c r="G116" s="429">
        <v>52</v>
      </c>
      <c r="H116" s="429">
        <v>84</v>
      </c>
      <c r="I116" s="277">
        <v>82</v>
      </c>
      <c r="J116" s="11">
        <v>91</v>
      </c>
      <c r="K116" s="11">
        <v>116</v>
      </c>
      <c r="L116" s="336">
        <v>126</v>
      </c>
      <c r="M116" s="336">
        <v>123</v>
      </c>
      <c r="N116" s="336">
        <v>180</v>
      </c>
      <c r="O116" s="336">
        <v>181</v>
      </c>
      <c r="P116" s="336">
        <v>183</v>
      </c>
      <c r="Q116" s="336">
        <v>209</v>
      </c>
      <c r="R116" s="511">
        <v>188</v>
      </c>
      <c r="S116" s="516"/>
      <c r="T116" s="10"/>
      <c r="BD116" s="5"/>
    </row>
    <row r="117" spans="1:56" ht="15" hidden="1" customHeight="1" x14ac:dyDescent="0.25">
      <c r="E117" s="278" t="s">
        <v>125</v>
      </c>
      <c r="F117" s="43">
        <f t="shared" si="19"/>
        <v>1143</v>
      </c>
      <c r="G117" s="429">
        <v>69</v>
      </c>
      <c r="H117" s="429">
        <v>83</v>
      </c>
      <c r="I117" s="277">
        <v>77</v>
      </c>
      <c r="J117" s="11">
        <v>72</v>
      </c>
      <c r="K117" s="11">
        <v>85</v>
      </c>
      <c r="L117" s="336">
        <v>108</v>
      </c>
      <c r="M117" s="336">
        <v>121</v>
      </c>
      <c r="N117" s="336">
        <v>117</v>
      </c>
      <c r="O117" s="336">
        <v>128</v>
      </c>
      <c r="P117" s="336">
        <v>116</v>
      </c>
      <c r="Q117" s="336">
        <v>59</v>
      </c>
      <c r="R117" s="511">
        <v>108</v>
      </c>
      <c r="S117" s="516"/>
      <c r="T117" s="10"/>
      <c r="BD117" s="5"/>
    </row>
    <row r="118" spans="1:56" ht="15" hidden="1" customHeight="1" x14ac:dyDescent="0.25">
      <c r="A118" s="646"/>
      <c r="B118" s="646"/>
      <c r="D118" s="45" t="s">
        <v>137</v>
      </c>
      <c r="E118" s="45"/>
      <c r="F118" s="43">
        <f>SUM(G118:R118)</f>
        <v>15233</v>
      </c>
      <c r="G118" s="43">
        <f>SUM(G119:G124)</f>
        <v>725</v>
      </c>
      <c r="H118" s="43">
        <f t="shared" ref="H118:R118" si="20">SUM(H119:H124)</f>
        <v>925</v>
      </c>
      <c r="I118" s="43">
        <f t="shared" si="20"/>
        <v>1102</v>
      </c>
      <c r="J118" s="43">
        <f t="shared" si="20"/>
        <v>1283</v>
      </c>
      <c r="K118" s="43">
        <f t="shared" si="20"/>
        <v>1322</v>
      </c>
      <c r="L118" s="81">
        <f t="shared" si="20"/>
        <v>1435</v>
      </c>
      <c r="M118" s="81">
        <f t="shared" si="20"/>
        <v>1378</v>
      </c>
      <c r="N118" s="81">
        <f t="shared" si="20"/>
        <v>1473</v>
      </c>
      <c r="O118" s="81">
        <f t="shared" si="20"/>
        <v>1524</v>
      </c>
      <c r="P118" s="81">
        <f t="shared" si="20"/>
        <v>1432</v>
      </c>
      <c r="Q118" s="81">
        <f t="shared" si="20"/>
        <v>1264</v>
      </c>
      <c r="R118" s="519">
        <f t="shared" si="20"/>
        <v>1370</v>
      </c>
      <c r="S118" s="27"/>
      <c r="T118" s="10"/>
      <c r="BD118" s="5" t="s">
        <v>18</v>
      </c>
    </row>
    <row r="119" spans="1:56" ht="15" hidden="1" customHeight="1" x14ac:dyDescent="0.25">
      <c r="A119" s="12"/>
      <c r="B119" s="12"/>
      <c r="C119" s="30"/>
      <c r="D119" s="30"/>
      <c r="E119" s="53" t="s">
        <v>126</v>
      </c>
      <c r="F119" s="43">
        <f>SUM(G119:R119)</f>
        <v>1058</v>
      </c>
      <c r="G119" s="31">
        <v>78</v>
      </c>
      <c r="H119" s="31">
        <v>74</v>
      </c>
      <c r="I119" s="13">
        <v>121</v>
      </c>
      <c r="J119" s="13">
        <v>154</v>
      </c>
      <c r="K119" s="13">
        <v>154</v>
      </c>
      <c r="L119" s="29">
        <v>77</v>
      </c>
      <c r="M119" s="29">
        <v>60</v>
      </c>
      <c r="N119" s="29">
        <v>76</v>
      </c>
      <c r="O119" s="475">
        <v>84</v>
      </c>
      <c r="P119" s="484">
        <v>66</v>
      </c>
      <c r="Q119" s="484">
        <v>54</v>
      </c>
      <c r="R119" s="521">
        <v>60</v>
      </c>
      <c r="S119" s="27"/>
      <c r="T119" s="10"/>
      <c r="BD119" s="5"/>
    </row>
    <row r="120" spans="1:56" ht="15" hidden="1" customHeight="1" x14ac:dyDescent="0.25">
      <c r="A120" s="12"/>
      <c r="B120" s="12"/>
      <c r="C120" s="30"/>
      <c r="D120" s="30"/>
      <c r="E120" s="53" t="s">
        <v>127</v>
      </c>
      <c r="F120" s="43">
        <f t="shared" ref="F120:F124" si="21">SUM(G120:R120)</f>
        <v>1942</v>
      </c>
      <c r="G120" s="31">
        <v>118</v>
      </c>
      <c r="H120" s="31">
        <v>120</v>
      </c>
      <c r="I120" s="13">
        <v>60</v>
      </c>
      <c r="J120" s="13">
        <v>84</v>
      </c>
      <c r="K120" s="13">
        <v>108</v>
      </c>
      <c r="L120" s="29">
        <v>164</v>
      </c>
      <c r="M120" s="29">
        <v>232</v>
      </c>
      <c r="N120" s="29">
        <v>211</v>
      </c>
      <c r="O120" s="475">
        <v>233</v>
      </c>
      <c r="P120" s="484">
        <v>199</v>
      </c>
      <c r="Q120" s="484">
        <v>207</v>
      </c>
      <c r="R120" s="521">
        <v>206</v>
      </c>
      <c r="S120" s="27"/>
      <c r="T120" s="10"/>
      <c r="BD120" s="5"/>
    </row>
    <row r="121" spans="1:56" ht="15" hidden="1" customHeight="1" x14ac:dyDescent="0.25">
      <c r="A121" s="12"/>
      <c r="B121" s="12"/>
      <c r="C121" s="30"/>
      <c r="D121" s="30"/>
      <c r="E121" s="53" t="s">
        <v>128</v>
      </c>
      <c r="F121" s="43">
        <f t="shared" si="21"/>
        <v>3862</v>
      </c>
      <c r="G121" s="31">
        <v>235</v>
      </c>
      <c r="H121" s="31">
        <v>356</v>
      </c>
      <c r="I121" s="13">
        <v>311</v>
      </c>
      <c r="J121" s="13">
        <v>365</v>
      </c>
      <c r="K121" s="13">
        <v>379</v>
      </c>
      <c r="L121" s="29">
        <v>344</v>
      </c>
      <c r="M121" s="29">
        <v>294</v>
      </c>
      <c r="N121" s="29">
        <v>346</v>
      </c>
      <c r="O121" s="475">
        <v>304</v>
      </c>
      <c r="P121" s="484">
        <v>312</v>
      </c>
      <c r="Q121" s="484">
        <v>297</v>
      </c>
      <c r="R121" s="521">
        <v>319</v>
      </c>
      <c r="S121" s="27"/>
      <c r="T121" s="10"/>
      <c r="BD121" s="5"/>
    </row>
    <row r="122" spans="1:56" ht="15" hidden="1" customHeight="1" x14ac:dyDescent="0.25">
      <c r="A122" s="12"/>
      <c r="B122" s="12"/>
      <c r="C122" s="30"/>
      <c r="D122" s="30"/>
      <c r="E122" s="53" t="s">
        <v>129</v>
      </c>
      <c r="F122" s="43">
        <f t="shared" si="21"/>
        <v>4282</v>
      </c>
      <c r="G122" s="31">
        <v>156</v>
      </c>
      <c r="H122" s="31">
        <v>225</v>
      </c>
      <c r="I122" s="13">
        <v>460</v>
      </c>
      <c r="J122" s="13">
        <v>493</v>
      </c>
      <c r="K122" s="13">
        <v>477</v>
      </c>
      <c r="L122" s="29">
        <v>470</v>
      </c>
      <c r="M122" s="29">
        <v>402</v>
      </c>
      <c r="N122" s="29">
        <v>342</v>
      </c>
      <c r="O122" s="475">
        <v>337</v>
      </c>
      <c r="P122" s="484">
        <v>357</v>
      </c>
      <c r="Q122" s="484">
        <v>278</v>
      </c>
      <c r="R122" s="521">
        <v>285</v>
      </c>
      <c r="S122" s="27"/>
      <c r="T122" s="10"/>
      <c r="BD122" s="5"/>
    </row>
    <row r="123" spans="1:56" ht="15" hidden="1" customHeight="1" x14ac:dyDescent="0.25">
      <c r="A123" s="12"/>
      <c r="B123" s="12"/>
      <c r="C123" s="30"/>
      <c r="D123" s="30"/>
      <c r="E123" s="53" t="s">
        <v>130</v>
      </c>
      <c r="F123" s="43">
        <f t="shared" si="21"/>
        <v>2497</v>
      </c>
      <c r="G123" s="31">
        <v>138</v>
      </c>
      <c r="H123" s="31">
        <v>150</v>
      </c>
      <c r="I123" s="13">
        <v>150</v>
      </c>
      <c r="J123" s="13">
        <v>150</v>
      </c>
      <c r="K123" s="13">
        <v>132</v>
      </c>
      <c r="L123" s="29">
        <v>300</v>
      </c>
      <c r="M123" s="29">
        <v>228</v>
      </c>
      <c r="N123" s="29">
        <v>270</v>
      </c>
      <c r="O123" s="475">
        <v>290</v>
      </c>
      <c r="P123" s="484">
        <v>222</v>
      </c>
      <c r="Q123" s="484">
        <v>217</v>
      </c>
      <c r="R123" s="521">
        <v>250</v>
      </c>
      <c r="S123" s="27"/>
      <c r="T123" s="10"/>
      <c r="BD123" s="5"/>
    </row>
    <row r="124" spans="1:56" ht="15" hidden="1" customHeight="1" x14ac:dyDescent="0.25">
      <c r="A124" s="292"/>
      <c r="B124" s="292"/>
      <c r="C124" s="30"/>
      <c r="D124" s="30"/>
      <c r="E124" s="53" t="s">
        <v>177</v>
      </c>
      <c r="F124" s="43">
        <f t="shared" si="21"/>
        <v>1592</v>
      </c>
      <c r="G124" s="31"/>
      <c r="H124" s="31"/>
      <c r="I124" s="13"/>
      <c r="J124" s="13">
        <v>37</v>
      </c>
      <c r="K124" s="13">
        <v>72</v>
      </c>
      <c r="L124" s="29">
        <v>80</v>
      </c>
      <c r="M124" s="29">
        <v>162</v>
      </c>
      <c r="N124" s="29">
        <v>228</v>
      </c>
      <c r="O124" s="475">
        <v>276</v>
      </c>
      <c r="P124" s="484">
        <v>276</v>
      </c>
      <c r="Q124" s="484">
        <v>211</v>
      </c>
      <c r="R124" s="521">
        <v>250</v>
      </c>
      <c r="S124" s="27"/>
      <c r="T124" s="10"/>
      <c r="BD124" s="5"/>
    </row>
    <row r="125" spans="1:56" ht="5.25" customHeight="1" x14ac:dyDescent="0.25">
      <c r="A125" s="12"/>
      <c r="B125" s="12"/>
      <c r="C125" s="30"/>
      <c r="D125" s="30"/>
      <c r="E125" s="53"/>
      <c r="F125" s="43"/>
      <c r="G125" s="31"/>
      <c r="H125" s="31"/>
      <c r="I125" s="13"/>
      <c r="J125" s="13"/>
      <c r="K125" s="13"/>
      <c r="L125" s="465"/>
      <c r="M125" s="465"/>
      <c r="N125" s="345"/>
      <c r="O125" s="540"/>
      <c r="P125" s="540"/>
      <c r="Q125" s="540"/>
      <c r="R125" s="541"/>
      <c r="S125" s="27"/>
      <c r="T125" s="10"/>
      <c r="BD125" s="5"/>
    </row>
    <row r="126" spans="1:56" ht="15" customHeight="1" x14ac:dyDescent="0.25">
      <c r="C126" s="96" t="s">
        <v>27</v>
      </c>
      <c r="D126" s="97"/>
      <c r="E126" s="97"/>
      <c r="F126" s="98">
        <f t="shared" ref="F126:R126" si="22">F8/F88</f>
        <v>2.1977318007662836</v>
      </c>
      <c r="G126" s="98">
        <f t="shared" si="22"/>
        <v>1.867906976744186</v>
      </c>
      <c r="H126" s="98">
        <f t="shared" si="22"/>
        <v>2.0458679319889286</v>
      </c>
      <c r="I126" s="98">
        <f t="shared" si="22"/>
        <v>1.9118347895154886</v>
      </c>
      <c r="J126" s="98">
        <f t="shared" si="22"/>
        <v>1.8738194182092935</v>
      </c>
      <c r="K126" s="98">
        <f t="shared" si="22"/>
        <v>2.0129294421869228</v>
      </c>
      <c r="L126" s="431">
        <f t="shared" si="22"/>
        <v>2.0141527001862198</v>
      </c>
      <c r="M126" s="466">
        <f t="shared" si="22"/>
        <v>2.0874861572535992</v>
      </c>
      <c r="N126" s="431">
        <f t="shared" si="22"/>
        <v>2.3734495474354675</v>
      </c>
      <c r="O126" s="431">
        <f t="shared" si="22"/>
        <v>2.5365853658536586</v>
      </c>
      <c r="P126" s="431">
        <f t="shared" si="22"/>
        <v>2.4930010242403551</v>
      </c>
      <c r="Q126" s="431">
        <f t="shared" si="22"/>
        <v>2.4845323741007195</v>
      </c>
      <c r="R126" s="525">
        <f t="shared" si="22"/>
        <v>2.4520868113522538</v>
      </c>
      <c r="U126" s="401" t="s">
        <v>184</v>
      </c>
      <c r="BD126" s="5" t="s">
        <v>16</v>
      </c>
    </row>
    <row r="127" spans="1:56" ht="3.75" customHeight="1" x14ac:dyDescent="0.25">
      <c r="C127" s="99"/>
      <c r="D127" s="78"/>
      <c r="E127" s="78"/>
      <c r="F127" s="100"/>
      <c r="G127" s="100"/>
      <c r="H127" s="100"/>
      <c r="I127" s="100"/>
      <c r="J127" s="79"/>
      <c r="K127" s="79"/>
      <c r="L127" s="79"/>
      <c r="M127" s="79"/>
      <c r="N127" s="79"/>
      <c r="O127" s="79"/>
      <c r="P127" s="79"/>
      <c r="Q127" s="79"/>
      <c r="R127" s="518"/>
      <c r="S127" s="516"/>
      <c r="T127" s="10"/>
      <c r="BD127" s="5"/>
    </row>
    <row r="128" spans="1:56" ht="15" customHeight="1" x14ac:dyDescent="0.25">
      <c r="C128" s="101"/>
      <c r="D128" s="136" t="s">
        <v>27</v>
      </c>
      <c r="E128" s="137"/>
      <c r="F128" s="138">
        <f t="shared" ref="F128:R128" si="23">F8/F88</f>
        <v>2.1977318007662836</v>
      </c>
      <c r="G128" s="138">
        <f t="shared" si="23"/>
        <v>1.867906976744186</v>
      </c>
      <c r="H128" s="138">
        <f t="shared" si="23"/>
        <v>2.0458679319889286</v>
      </c>
      <c r="I128" s="138">
        <f t="shared" si="23"/>
        <v>1.9118347895154886</v>
      </c>
      <c r="J128" s="140">
        <f t="shared" si="23"/>
        <v>1.8738194182092935</v>
      </c>
      <c r="K128" s="140">
        <f t="shared" si="23"/>
        <v>2.0129294421869228</v>
      </c>
      <c r="L128" s="140">
        <f t="shared" si="23"/>
        <v>2.0141527001862198</v>
      </c>
      <c r="M128" s="140">
        <f t="shared" si="23"/>
        <v>2.0874861572535992</v>
      </c>
      <c r="N128" s="140">
        <f t="shared" si="23"/>
        <v>2.3734495474354675</v>
      </c>
      <c r="O128" s="140">
        <f t="shared" si="23"/>
        <v>2.5365853658536586</v>
      </c>
      <c r="P128" s="162">
        <f t="shared" si="23"/>
        <v>2.4930010242403551</v>
      </c>
      <c r="Q128" s="162">
        <f t="shared" si="23"/>
        <v>2.4845323741007195</v>
      </c>
      <c r="R128" s="536">
        <f t="shared" si="23"/>
        <v>2.4520868113522538</v>
      </c>
      <c r="S128" s="516"/>
      <c r="T128" s="10"/>
      <c r="BD128" s="5" t="s">
        <v>16</v>
      </c>
    </row>
    <row r="129" spans="3:56" ht="15" customHeight="1" x14ac:dyDescent="0.25">
      <c r="C129" s="101"/>
      <c r="D129" s="101"/>
      <c r="E129" s="82" t="s">
        <v>101</v>
      </c>
      <c r="F129" s="102">
        <f t="shared" ref="F129:R129" si="24">IF(F89=0,"-",F9/F89)</f>
        <v>0.88535031847133761</v>
      </c>
      <c r="G129" s="103">
        <f t="shared" si="24"/>
        <v>0.22222222222222221</v>
      </c>
      <c r="H129" s="104">
        <f t="shared" si="24"/>
        <v>3.3333333333333333E-2</v>
      </c>
      <c r="I129" s="103" t="str">
        <f t="shared" si="24"/>
        <v>-</v>
      </c>
      <c r="J129" s="110">
        <f t="shared" si="24"/>
        <v>8.3333333333333329E-2</v>
      </c>
      <c r="K129" s="110">
        <f t="shared" si="24"/>
        <v>0.40625</v>
      </c>
      <c r="L129" s="110">
        <f t="shared" si="24"/>
        <v>1.25</v>
      </c>
      <c r="M129" s="110">
        <f t="shared" si="24"/>
        <v>1</v>
      </c>
      <c r="N129" s="110">
        <f t="shared" si="24"/>
        <v>1.3333333333333333</v>
      </c>
      <c r="O129" s="110">
        <f t="shared" si="24"/>
        <v>1.4285714285714286</v>
      </c>
      <c r="P129" s="110">
        <f t="shared" si="24"/>
        <v>1.24</v>
      </c>
      <c r="Q129" s="110">
        <f t="shared" si="24"/>
        <v>0.97499999999999998</v>
      </c>
      <c r="R129" s="527">
        <f t="shared" si="24"/>
        <v>1.48</v>
      </c>
      <c r="S129" s="516"/>
      <c r="T129" s="10"/>
      <c r="BD129" s="5"/>
    </row>
    <row r="130" spans="3:56" ht="15" customHeight="1" x14ac:dyDescent="0.25">
      <c r="C130" s="101"/>
      <c r="D130" s="101"/>
      <c r="E130" s="414" t="s">
        <v>102</v>
      </c>
      <c r="F130" s="102">
        <f t="shared" ref="F130:R130" si="25">IF(F90=0,"-",F10/F90)</f>
        <v>3.8314855875831486</v>
      </c>
      <c r="G130" s="103">
        <f t="shared" si="25"/>
        <v>3.2</v>
      </c>
      <c r="H130" s="103">
        <f t="shared" si="25"/>
        <v>3.7798165137614679</v>
      </c>
      <c r="I130" s="103">
        <f t="shared" si="25"/>
        <v>2.8358208955223883</v>
      </c>
      <c r="J130" s="110">
        <f t="shared" si="25"/>
        <v>3.2559999999999998</v>
      </c>
      <c r="K130" s="110">
        <f t="shared" si="25"/>
        <v>3.2419354838709675</v>
      </c>
      <c r="L130" s="110">
        <f t="shared" si="25"/>
        <v>3.377952755905512</v>
      </c>
      <c r="M130" s="110">
        <f t="shared" si="25"/>
        <v>3.804123711340206</v>
      </c>
      <c r="N130" s="110">
        <f t="shared" si="25"/>
        <v>4.3451327433628322</v>
      </c>
      <c r="O130" s="110">
        <f t="shared" si="25"/>
        <v>4.7706422018348622</v>
      </c>
      <c r="P130" s="110">
        <f t="shared" si="25"/>
        <v>4.6160714285714288</v>
      </c>
      <c r="Q130" s="110">
        <f t="shared" si="25"/>
        <v>4.903225806451613</v>
      </c>
      <c r="R130" s="527">
        <f t="shared" si="25"/>
        <v>4.372727272727273</v>
      </c>
      <c r="S130" s="516"/>
      <c r="T130" s="10"/>
      <c r="BD130" s="5"/>
    </row>
    <row r="131" spans="3:56" ht="15" customHeight="1" x14ac:dyDescent="0.25">
      <c r="C131" s="101"/>
      <c r="D131" s="101"/>
      <c r="E131" s="414" t="s">
        <v>103</v>
      </c>
      <c r="F131" s="102">
        <f t="shared" ref="F131:R131" si="26">IF(F91=0,"-",F11/F91)</f>
        <v>1.1684919966301601</v>
      </c>
      <c r="G131" s="103">
        <f t="shared" si="26"/>
        <v>1.0235294117647058</v>
      </c>
      <c r="H131" s="103">
        <f t="shared" si="26"/>
        <v>1.3218390804597702</v>
      </c>
      <c r="I131" s="103">
        <f t="shared" si="26"/>
        <v>1.1612903225806452</v>
      </c>
      <c r="J131" s="110">
        <f t="shared" si="26"/>
        <v>1.0595238095238095</v>
      </c>
      <c r="K131" s="110">
        <f t="shared" si="26"/>
        <v>1.1190476190476191</v>
      </c>
      <c r="L131" s="110">
        <f t="shared" si="26"/>
        <v>1.24</v>
      </c>
      <c r="M131" s="110">
        <f t="shared" si="26"/>
        <v>0.7191011235955056</v>
      </c>
      <c r="N131" s="110">
        <f t="shared" si="26"/>
        <v>1.6022727272727273</v>
      </c>
      <c r="O131" s="110">
        <f t="shared" si="26"/>
        <v>1.0601503759398496</v>
      </c>
      <c r="P131" s="110">
        <f t="shared" si="26"/>
        <v>1.1451612903225807</v>
      </c>
      <c r="Q131" s="110">
        <f t="shared" si="26"/>
        <v>1.1732283464566928</v>
      </c>
      <c r="R131" s="527">
        <f t="shared" si="26"/>
        <v>1.3898305084745763</v>
      </c>
      <c r="S131" s="516"/>
      <c r="T131" s="10"/>
      <c r="BD131" s="5"/>
    </row>
    <row r="132" spans="3:56" ht="15" customHeight="1" x14ac:dyDescent="0.25">
      <c r="C132" s="101"/>
      <c r="D132" s="101"/>
      <c r="E132" s="414" t="s">
        <v>104</v>
      </c>
      <c r="F132" s="102">
        <f t="shared" ref="F132:R132" si="27">IF(F92=0,"-",F12/F92)</f>
        <v>2.4449781659388647</v>
      </c>
      <c r="G132" s="103">
        <f t="shared" si="27"/>
        <v>1.1599999999999999</v>
      </c>
      <c r="H132" s="103">
        <f t="shared" si="27"/>
        <v>1.596938775510204</v>
      </c>
      <c r="I132" s="103">
        <f t="shared" si="27"/>
        <v>1.7806122448979591</v>
      </c>
      <c r="J132" s="110">
        <f t="shared" si="27"/>
        <v>1.9901960784313726</v>
      </c>
      <c r="K132" s="110">
        <f t="shared" si="27"/>
        <v>2.2760416666666665</v>
      </c>
      <c r="L132" s="110">
        <f t="shared" si="27"/>
        <v>3.2596153846153846</v>
      </c>
      <c r="M132" s="110">
        <f t="shared" si="27"/>
        <v>2.765625</v>
      </c>
      <c r="N132" s="110">
        <f t="shared" si="27"/>
        <v>2.727699530516432</v>
      </c>
      <c r="O132" s="110">
        <f t="shared" si="27"/>
        <v>2.9086538461538463</v>
      </c>
      <c r="P132" s="110">
        <f t="shared" si="27"/>
        <v>3.0871794871794873</v>
      </c>
      <c r="Q132" s="110">
        <f t="shared" si="27"/>
        <v>3.0714285714285716</v>
      </c>
      <c r="R132" s="527">
        <f t="shared" si="27"/>
        <v>3.1009615384615383</v>
      </c>
      <c r="S132" s="516"/>
      <c r="T132" s="10"/>
      <c r="BD132" s="5"/>
    </row>
    <row r="133" spans="3:56" ht="15" customHeight="1" x14ac:dyDescent="0.25">
      <c r="C133" s="101"/>
      <c r="D133" s="101"/>
      <c r="E133" s="414" t="s">
        <v>91</v>
      </c>
      <c r="F133" s="102">
        <f t="shared" ref="F133:R133" si="28">IF(F93=0,"-",F13/F93)</f>
        <v>0.52112676056338025</v>
      </c>
      <c r="G133" s="103">
        <f t="shared" si="28"/>
        <v>0.10714285714285714</v>
      </c>
      <c r="H133" s="103">
        <f t="shared" si="28"/>
        <v>0.61111111111111116</v>
      </c>
      <c r="I133" s="103">
        <f t="shared" si="28"/>
        <v>0.30769230769230771</v>
      </c>
      <c r="J133" s="110">
        <f t="shared" si="28"/>
        <v>0.45283018867924529</v>
      </c>
      <c r="K133" s="110">
        <f t="shared" si="28"/>
        <v>0.11538461538461539</v>
      </c>
      <c r="L133" s="110">
        <f t="shared" si="28"/>
        <v>1.2142857142857142</v>
      </c>
      <c r="M133" s="110">
        <f t="shared" si="28"/>
        <v>0.8</v>
      </c>
      <c r="N133" s="110">
        <f t="shared" si="28"/>
        <v>0.75</v>
      </c>
      <c r="O133" s="110">
        <f t="shared" si="28"/>
        <v>1.25</v>
      </c>
      <c r="P133" s="110">
        <f t="shared" si="28"/>
        <v>1</v>
      </c>
      <c r="Q133" s="110">
        <f t="shared" si="28"/>
        <v>0.5714285714285714</v>
      </c>
      <c r="R133" s="527">
        <f t="shared" si="28"/>
        <v>0.5</v>
      </c>
      <c r="S133" s="516"/>
      <c r="T133" s="10"/>
      <c r="BD133" s="5"/>
    </row>
    <row r="134" spans="3:56" ht="15" customHeight="1" x14ac:dyDescent="0.25">
      <c r="C134" s="101"/>
      <c r="D134" s="101"/>
      <c r="E134" s="414" t="s">
        <v>105</v>
      </c>
      <c r="F134" s="102">
        <f t="shared" ref="F134:R134" si="29">IF(F94=0,"-",F14/F94)</f>
        <v>3.5047619047619047</v>
      </c>
      <c r="G134" s="103">
        <f t="shared" si="29"/>
        <v>5.55</v>
      </c>
      <c r="H134" s="103">
        <f t="shared" si="29"/>
        <v>3.4225352112676055</v>
      </c>
      <c r="I134" s="103">
        <f t="shared" si="29"/>
        <v>4.0444444444444443</v>
      </c>
      <c r="J134" s="110">
        <f t="shared" si="29"/>
        <v>1.9824561403508771</v>
      </c>
      <c r="K134" s="110">
        <f t="shared" si="29"/>
        <v>3.1333333333333333</v>
      </c>
      <c r="L134" s="110">
        <f t="shared" si="29"/>
        <v>2.9571428571428573</v>
      </c>
      <c r="M134" s="110">
        <f t="shared" si="29"/>
        <v>1.4761904761904763</v>
      </c>
      <c r="N134" s="110">
        <f t="shared" si="29"/>
        <v>2.5303030303030303</v>
      </c>
      <c r="O134" s="110">
        <f t="shared" si="29"/>
        <v>5.4827586206896548</v>
      </c>
      <c r="P134" s="110">
        <f t="shared" si="29"/>
        <v>3.1166666666666667</v>
      </c>
      <c r="Q134" s="110">
        <f t="shared" si="29"/>
        <v>5.0999999999999996</v>
      </c>
      <c r="R134" s="527">
        <f t="shared" si="29"/>
        <v>4.9318181818181817</v>
      </c>
      <c r="S134" s="516"/>
      <c r="T134" s="10"/>
      <c r="BD134" s="5"/>
    </row>
    <row r="135" spans="3:56" ht="15" customHeight="1" x14ac:dyDescent="0.25">
      <c r="C135" s="101"/>
      <c r="D135" s="101"/>
      <c r="E135" s="414" t="s">
        <v>106</v>
      </c>
      <c r="F135" s="102">
        <f t="shared" ref="F135:R135" si="30">IF(F95=0,"-",F15/F95)</f>
        <v>1.9000908265213443</v>
      </c>
      <c r="G135" s="103">
        <f t="shared" si="30"/>
        <v>1.3780487804878048</v>
      </c>
      <c r="H135" s="103">
        <f t="shared" si="30"/>
        <v>1.79</v>
      </c>
      <c r="I135" s="103">
        <f t="shared" si="30"/>
        <v>1.58</v>
      </c>
      <c r="J135" s="110">
        <f t="shared" si="30"/>
        <v>1.0425531914893618</v>
      </c>
      <c r="K135" s="110">
        <f t="shared" si="30"/>
        <v>1.4791666666666667</v>
      </c>
      <c r="L135" s="110">
        <f t="shared" si="30"/>
        <v>1.5729166666666667</v>
      </c>
      <c r="M135" s="110">
        <f t="shared" si="30"/>
        <v>1.9873417721518987</v>
      </c>
      <c r="N135" s="110">
        <f t="shared" si="30"/>
        <v>2.2528735632183907</v>
      </c>
      <c r="O135" s="110">
        <f t="shared" si="30"/>
        <v>2.4838709677419355</v>
      </c>
      <c r="P135" s="110">
        <f t="shared" si="30"/>
        <v>2.6506024096385543</v>
      </c>
      <c r="Q135" s="110">
        <f t="shared" si="30"/>
        <v>2.2653061224489797</v>
      </c>
      <c r="R135" s="527">
        <f t="shared" si="30"/>
        <v>2.4193548387096775</v>
      </c>
      <c r="S135" s="516"/>
      <c r="T135" s="10"/>
      <c r="BD135" s="5"/>
    </row>
    <row r="136" spans="3:56" ht="15" customHeight="1" x14ac:dyDescent="0.25">
      <c r="C136" s="101"/>
      <c r="D136" s="101"/>
      <c r="E136" s="414" t="s">
        <v>107</v>
      </c>
      <c r="F136" s="102">
        <f t="shared" ref="F136:R136" si="31">IF(F96=0,"-",F16/F96)</f>
        <v>2.1</v>
      </c>
      <c r="G136" s="103">
        <f t="shared" si="31"/>
        <v>1.6086956521739131</v>
      </c>
      <c r="H136" s="103">
        <f t="shared" si="31"/>
        <v>1.45</v>
      </c>
      <c r="I136" s="103">
        <f t="shared" si="31"/>
        <v>2.044776119402985</v>
      </c>
      <c r="J136" s="110">
        <f t="shared" si="31"/>
        <v>1.8695652173913044</v>
      </c>
      <c r="K136" s="110">
        <f t="shared" si="31"/>
        <v>2.2619047619047619</v>
      </c>
      <c r="L136" s="110">
        <f t="shared" si="31"/>
        <v>1.9230769230769231</v>
      </c>
      <c r="M136" s="110">
        <f t="shared" si="31"/>
        <v>2.4461538461538463</v>
      </c>
      <c r="N136" s="110">
        <f t="shared" si="31"/>
        <v>2.1195652173913042</v>
      </c>
      <c r="O136" s="110">
        <f t="shared" si="31"/>
        <v>2.5119047619047619</v>
      </c>
      <c r="P136" s="110">
        <f t="shared" si="31"/>
        <v>2.4673913043478262</v>
      </c>
      <c r="Q136" s="110">
        <f t="shared" si="31"/>
        <v>3.1666666666666665</v>
      </c>
      <c r="R136" s="527">
        <f t="shared" si="31"/>
        <v>2.0104166666666665</v>
      </c>
      <c r="S136" s="516"/>
      <c r="T136" s="10"/>
      <c r="BD136" s="5"/>
    </row>
    <row r="137" spans="3:56" ht="15" customHeight="1" x14ac:dyDescent="0.25">
      <c r="C137" s="101"/>
      <c r="D137" s="101"/>
      <c r="E137" s="414" t="s">
        <v>108</v>
      </c>
      <c r="F137" s="102">
        <f t="shared" ref="F137:R137" si="32">IF(F97=0,"-",F17/F97)</f>
        <v>2.7648351648351648</v>
      </c>
      <c r="G137" s="103">
        <f t="shared" si="32"/>
        <v>2.6862745098039214</v>
      </c>
      <c r="H137" s="103">
        <f t="shared" si="32"/>
        <v>2.4264705882352939</v>
      </c>
      <c r="I137" s="103">
        <f t="shared" si="32"/>
        <v>2.703125</v>
      </c>
      <c r="J137" s="110">
        <f t="shared" si="32"/>
        <v>2.9433962264150941</v>
      </c>
      <c r="K137" s="110">
        <f t="shared" si="32"/>
        <v>3.2222222222222223</v>
      </c>
      <c r="L137" s="110">
        <f t="shared" si="32"/>
        <v>2.7555555555555555</v>
      </c>
      <c r="M137" s="110">
        <f t="shared" si="32"/>
        <v>3.2374999999999998</v>
      </c>
      <c r="N137" s="110">
        <f t="shared" si="32"/>
        <v>2.4205607476635516</v>
      </c>
      <c r="O137" s="110">
        <f t="shared" si="32"/>
        <v>2.7721518987341773</v>
      </c>
      <c r="P137" s="110">
        <f t="shared" si="32"/>
        <v>2.7857142857142856</v>
      </c>
      <c r="Q137" s="110">
        <f t="shared" si="32"/>
        <v>2.5802469135802468</v>
      </c>
      <c r="R137" s="527">
        <f t="shared" si="32"/>
        <v>2.7777777777777777</v>
      </c>
      <c r="S137" s="516"/>
      <c r="T137" s="10"/>
      <c r="BD137" s="5"/>
    </row>
    <row r="138" spans="3:56" ht="15" customHeight="1" x14ac:dyDescent="0.25">
      <c r="C138" s="101"/>
      <c r="D138" s="101"/>
      <c r="E138" s="414" t="s">
        <v>109</v>
      </c>
      <c r="F138" s="102">
        <f t="shared" ref="F138:R138" si="33">IF(F98=0,"-",F18/F98)</f>
        <v>1.8185328185328185</v>
      </c>
      <c r="G138" s="103">
        <f t="shared" si="33"/>
        <v>1.3333333333333333</v>
      </c>
      <c r="H138" s="103">
        <f t="shared" si="33"/>
        <v>1.392156862745098</v>
      </c>
      <c r="I138" s="103">
        <f t="shared" si="33"/>
        <v>1.5263157894736843</v>
      </c>
      <c r="J138" s="110">
        <f t="shared" si="33"/>
        <v>1.6829268292682926</v>
      </c>
      <c r="K138" s="110">
        <f t="shared" si="33"/>
        <v>1.9761904761904763</v>
      </c>
      <c r="L138" s="110">
        <f t="shared" si="33"/>
        <v>1.4166666666666667</v>
      </c>
      <c r="M138" s="110">
        <f t="shared" si="33"/>
        <v>1.4444444444444444</v>
      </c>
      <c r="N138" s="110">
        <f t="shared" si="33"/>
        <v>1.8372093023255813</v>
      </c>
      <c r="O138" s="110">
        <f t="shared" si="33"/>
        <v>3.0256410256410255</v>
      </c>
      <c r="P138" s="110">
        <f t="shared" si="33"/>
        <v>2.4594594594594597</v>
      </c>
      <c r="Q138" s="110">
        <f t="shared" si="33"/>
        <v>2.2999999999999998</v>
      </c>
      <c r="R138" s="527">
        <f t="shared" si="33"/>
        <v>1.7241379310344827</v>
      </c>
      <c r="BD138" s="5"/>
    </row>
    <row r="139" spans="3:56" ht="15" customHeight="1" x14ac:dyDescent="0.25">
      <c r="C139" s="101"/>
      <c r="D139" s="101"/>
      <c r="E139" s="414" t="s">
        <v>110</v>
      </c>
      <c r="F139" s="102">
        <f t="shared" ref="F139:R139" si="34">IF(F99=0,"-",F19/F99)</f>
        <v>1.5677130044843048</v>
      </c>
      <c r="G139" s="103">
        <f t="shared" si="34"/>
        <v>0.84210526315789469</v>
      </c>
      <c r="H139" s="103">
        <f t="shared" si="34"/>
        <v>2.8969072164948453</v>
      </c>
      <c r="I139" s="103">
        <f t="shared" si="34"/>
        <v>2.36046511627907</v>
      </c>
      <c r="J139" s="110">
        <f t="shared" si="34"/>
        <v>1.9882352941176471</v>
      </c>
      <c r="K139" s="110">
        <f t="shared" si="34"/>
        <v>1.3636363636363635</v>
      </c>
      <c r="L139" s="110">
        <f t="shared" si="34"/>
        <v>1.2087912087912087</v>
      </c>
      <c r="M139" s="110">
        <f t="shared" si="34"/>
        <v>1.3473684210526315</v>
      </c>
      <c r="N139" s="110">
        <f t="shared" si="34"/>
        <v>1.7731958762886597</v>
      </c>
      <c r="O139" s="110">
        <f t="shared" si="34"/>
        <v>1.2747252747252746</v>
      </c>
      <c r="P139" s="110">
        <f t="shared" si="34"/>
        <v>1.3018867924528301</v>
      </c>
      <c r="Q139" s="110">
        <f t="shared" si="34"/>
        <v>1.3670886075949367</v>
      </c>
      <c r="R139" s="527">
        <f t="shared" si="34"/>
        <v>1.0686274509803921</v>
      </c>
      <c r="S139" s="516"/>
      <c r="T139" s="10"/>
      <c r="BD139" s="5"/>
    </row>
    <row r="140" spans="3:56" ht="15" customHeight="1" x14ac:dyDescent="0.25">
      <c r="C140" s="101"/>
      <c r="D140" s="101"/>
      <c r="E140" s="414" t="s">
        <v>111</v>
      </c>
      <c r="F140" s="102">
        <f t="shared" ref="F140:R140" si="35">IF(F100=0,"-",F20/F100)</f>
        <v>1.9126637554585153</v>
      </c>
      <c r="G140" s="103">
        <f t="shared" si="35"/>
        <v>1.5</v>
      </c>
      <c r="H140" s="103">
        <f t="shared" si="35"/>
        <v>2.0470588235294116</v>
      </c>
      <c r="I140" s="103">
        <f t="shared" si="35"/>
        <v>2.0454545454545454</v>
      </c>
      <c r="J140" s="110">
        <f t="shared" si="35"/>
        <v>1.7017543859649122</v>
      </c>
      <c r="K140" s="110">
        <f t="shared" si="35"/>
        <v>1.6595744680851063</v>
      </c>
      <c r="L140" s="110">
        <f t="shared" si="35"/>
        <v>1.4864864864864864</v>
      </c>
      <c r="M140" s="110">
        <f t="shared" si="35"/>
        <v>2.1923076923076925</v>
      </c>
      <c r="N140" s="110">
        <f t="shared" si="35"/>
        <v>1.9398496240601504</v>
      </c>
      <c r="O140" s="110">
        <f t="shared" si="35"/>
        <v>2.2222222222222223</v>
      </c>
      <c r="P140" s="110">
        <f t="shared" si="35"/>
        <v>2.0245901639344264</v>
      </c>
      <c r="Q140" s="110">
        <f t="shared" si="35"/>
        <v>2.2545454545454544</v>
      </c>
      <c r="R140" s="527">
        <f t="shared" si="35"/>
        <v>2.0084033613445378</v>
      </c>
      <c r="S140" s="516"/>
      <c r="T140" s="10"/>
      <c r="BD140" s="5"/>
    </row>
    <row r="141" spans="3:56" ht="15" customHeight="1" x14ac:dyDescent="0.25">
      <c r="C141" s="101"/>
      <c r="D141" s="101"/>
      <c r="E141" s="414" t="s">
        <v>112</v>
      </c>
      <c r="F141" s="102">
        <f t="shared" ref="F141:R141" si="36">IF(F101=0,"-",F21/F101)</f>
        <v>1.0957562568008705</v>
      </c>
      <c r="G141" s="103">
        <f t="shared" si="36"/>
        <v>0.77333333333333332</v>
      </c>
      <c r="H141" s="103">
        <f t="shared" si="36"/>
        <v>1.3026315789473684</v>
      </c>
      <c r="I141" s="103">
        <f t="shared" si="36"/>
        <v>1.08</v>
      </c>
      <c r="J141" s="110">
        <f t="shared" si="36"/>
        <v>1.1097560975609757</v>
      </c>
      <c r="K141" s="110">
        <f t="shared" si="36"/>
        <v>1.2435897435897436</v>
      </c>
      <c r="L141" s="110">
        <f t="shared" si="36"/>
        <v>0.83783783783783783</v>
      </c>
      <c r="M141" s="110">
        <f t="shared" si="36"/>
        <v>0.80555555555555558</v>
      </c>
      <c r="N141" s="110">
        <f t="shared" si="36"/>
        <v>0.69607843137254899</v>
      </c>
      <c r="O141" s="110">
        <f t="shared" si="36"/>
        <v>0.7640449438202247</v>
      </c>
      <c r="P141" s="110">
        <f t="shared" si="36"/>
        <v>1.9743589743589745</v>
      </c>
      <c r="Q141" s="110">
        <f t="shared" si="36"/>
        <v>2.1333333333333333</v>
      </c>
      <c r="R141" s="527">
        <f t="shared" si="36"/>
        <v>2.2820512820512819</v>
      </c>
      <c r="S141" s="516"/>
      <c r="T141" s="10"/>
      <c r="BD141" s="5"/>
    </row>
    <row r="142" spans="3:56" ht="15" customHeight="1" x14ac:dyDescent="0.25">
      <c r="C142" s="101"/>
      <c r="D142" s="101"/>
      <c r="E142" s="414" t="s">
        <v>113</v>
      </c>
      <c r="F142" s="102">
        <f t="shared" ref="F142:R142" si="37">IF(F102=0,"-",F22/F102)</f>
        <v>1.9682997118155621</v>
      </c>
      <c r="G142" s="103">
        <f t="shared" si="37"/>
        <v>1.5433070866141732</v>
      </c>
      <c r="H142" s="103">
        <f t="shared" si="37"/>
        <v>1.6058394160583942</v>
      </c>
      <c r="I142" s="103">
        <f t="shared" si="37"/>
        <v>1.6328125</v>
      </c>
      <c r="J142" s="110">
        <f t="shared" si="37"/>
        <v>1.6434108527131783</v>
      </c>
      <c r="K142" s="110">
        <f t="shared" si="37"/>
        <v>1.5416666666666667</v>
      </c>
      <c r="L142" s="110">
        <f t="shared" si="37"/>
        <v>1.7983870967741935</v>
      </c>
      <c r="M142" s="110">
        <f t="shared" si="37"/>
        <v>1.753968253968254</v>
      </c>
      <c r="N142" s="110">
        <f t="shared" si="37"/>
        <v>2.2773722627737225</v>
      </c>
      <c r="O142" s="110">
        <f t="shared" si="37"/>
        <v>2.358288770053476</v>
      </c>
      <c r="P142" s="110">
        <f t="shared" si="37"/>
        <v>2.4329268292682928</v>
      </c>
      <c r="Q142" s="110">
        <f t="shared" si="37"/>
        <v>2.28125</v>
      </c>
      <c r="R142" s="527">
        <f t="shared" si="37"/>
        <v>2.2965116279069768</v>
      </c>
      <c r="S142" s="516"/>
      <c r="T142" s="10"/>
      <c r="BD142" s="5"/>
    </row>
    <row r="143" spans="3:56" ht="15" customHeight="1" x14ac:dyDescent="0.25">
      <c r="C143" s="101"/>
      <c r="D143" s="101"/>
      <c r="E143" s="414" t="s">
        <v>114</v>
      </c>
      <c r="F143" s="102">
        <f t="shared" ref="F143:R143" si="38">IF(F103=0,"-",F23/F103)</f>
        <v>1.9444444444444444</v>
      </c>
      <c r="G143" s="103">
        <f t="shared" si="38"/>
        <v>1.3513513513513513</v>
      </c>
      <c r="H143" s="103">
        <f t="shared" si="38"/>
        <v>2.2682926829268291</v>
      </c>
      <c r="I143" s="103">
        <f t="shared" si="38"/>
        <v>1.696969696969697</v>
      </c>
      <c r="J143" s="110">
        <f t="shared" si="38"/>
        <v>2.192982456140351</v>
      </c>
      <c r="K143" s="110">
        <f t="shared" si="38"/>
        <v>1.6515151515151516</v>
      </c>
      <c r="L143" s="110">
        <f t="shared" si="38"/>
        <v>1.1454545454545455</v>
      </c>
      <c r="M143" s="110">
        <f t="shared" si="38"/>
        <v>1.5</v>
      </c>
      <c r="N143" s="110">
        <f t="shared" si="38"/>
        <v>2.5769230769230771</v>
      </c>
      <c r="O143" s="110">
        <f t="shared" si="38"/>
        <v>2.4432989690721651</v>
      </c>
      <c r="P143" s="110">
        <f t="shared" si="38"/>
        <v>2.4166666666666665</v>
      </c>
      <c r="Q143" s="110">
        <f t="shared" si="38"/>
        <v>1.8586956521739131</v>
      </c>
      <c r="R143" s="527">
        <f t="shared" si="38"/>
        <v>2.0434782608695654</v>
      </c>
      <c r="S143" s="516"/>
      <c r="T143" s="10"/>
      <c r="BD143" s="5"/>
    </row>
    <row r="144" spans="3:56" ht="15" customHeight="1" x14ac:dyDescent="0.25">
      <c r="C144" s="101"/>
      <c r="D144" s="101"/>
      <c r="E144" s="414" t="s">
        <v>175</v>
      </c>
      <c r="F144" s="102">
        <f t="shared" ref="F144:R144" si="39">IF(F104=0,"-",F24/F104)</f>
        <v>2.7903871829105475</v>
      </c>
      <c r="G144" s="103">
        <f t="shared" si="39"/>
        <v>2.3958333333333335</v>
      </c>
      <c r="H144" s="103">
        <f t="shared" si="39"/>
        <v>2.641509433962264</v>
      </c>
      <c r="I144" s="103">
        <f t="shared" si="39"/>
        <v>2.7708333333333335</v>
      </c>
      <c r="J144" s="110">
        <f t="shared" si="39"/>
        <v>2.5303030303030303</v>
      </c>
      <c r="K144" s="110">
        <f t="shared" si="39"/>
        <v>2</v>
      </c>
      <c r="L144" s="110">
        <f t="shared" si="39"/>
        <v>3.58</v>
      </c>
      <c r="M144" s="110">
        <f t="shared" si="39"/>
        <v>2.6029411764705883</v>
      </c>
      <c r="N144" s="110">
        <f t="shared" si="39"/>
        <v>2.9444444444444446</v>
      </c>
      <c r="O144" s="110">
        <f t="shared" si="39"/>
        <v>3.1176470588235294</v>
      </c>
      <c r="P144" s="110">
        <f t="shared" si="39"/>
        <v>3.1176470588235294</v>
      </c>
      <c r="Q144" s="110">
        <f t="shared" si="39"/>
        <v>2.8714285714285714</v>
      </c>
      <c r="R144" s="527">
        <f t="shared" si="39"/>
        <v>3.1578947368421053</v>
      </c>
      <c r="S144" s="516"/>
      <c r="T144" s="10"/>
      <c r="BD144" s="5"/>
    </row>
    <row r="145" spans="1:56" ht="15" customHeight="1" x14ac:dyDescent="0.25">
      <c r="C145" s="101"/>
      <c r="D145" s="101"/>
      <c r="E145" s="414" t="s">
        <v>197</v>
      </c>
      <c r="F145" s="102">
        <f t="shared" ref="F145:R145" si="40">IF(F105=0,"-",F25/F105)</f>
        <v>0.78235294117647058</v>
      </c>
      <c r="G145" s="103" t="str">
        <f t="shared" si="40"/>
        <v>-</v>
      </c>
      <c r="H145" s="103" t="str">
        <f t="shared" si="40"/>
        <v>-</v>
      </c>
      <c r="I145" s="103">
        <f t="shared" si="40"/>
        <v>0.3125</v>
      </c>
      <c r="J145" s="110">
        <f t="shared" si="40"/>
        <v>0.75</v>
      </c>
      <c r="K145" s="110">
        <f t="shared" si="40"/>
        <v>0.8125</v>
      </c>
      <c r="L145" s="110">
        <f t="shared" si="40"/>
        <v>0.9</v>
      </c>
      <c r="M145" s="110">
        <f t="shared" si="40"/>
        <v>1.5</v>
      </c>
      <c r="N145" s="110">
        <f t="shared" si="40"/>
        <v>0.75</v>
      </c>
      <c r="O145" s="110">
        <f t="shared" si="40"/>
        <v>0.43333333333333335</v>
      </c>
      <c r="P145" s="110">
        <f t="shared" si="40"/>
        <v>0.83333333333333337</v>
      </c>
      <c r="Q145" s="110">
        <f t="shared" si="40"/>
        <v>1</v>
      </c>
      <c r="R145" s="527">
        <f t="shared" si="40"/>
        <v>1</v>
      </c>
      <c r="S145" s="516"/>
      <c r="T145" s="10"/>
      <c r="BD145" s="5"/>
    </row>
    <row r="146" spans="1:56" ht="15" customHeight="1" x14ac:dyDescent="0.25">
      <c r="C146" s="101"/>
      <c r="D146" s="101"/>
      <c r="E146" s="414" t="s">
        <v>115</v>
      </c>
      <c r="F146" s="102">
        <f t="shared" ref="F146:R146" si="41">IF(F106=0,"-",F26/F106)</f>
        <v>1.4606650446066505</v>
      </c>
      <c r="G146" s="103">
        <f t="shared" si="41"/>
        <v>1.1607142857142858</v>
      </c>
      <c r="H146" s="103">
        <f t="shared" si="41"/>
        <v>0.55462184873949583</v>
      </c>
      <c r="I146" s="103">
        <f t="shared" si="41"/>
        <v>1.1686746987951808</v>
      </c>
      <c r="J146" s="110">
        <f t="shared" si="41"/>
        <v>0.99275362318840576</v>
      </c>
      <c r="K146" s="110">
        <f t="shared" si="41"/>
        <v>1.0923076923076922</v>
      </c>
      <c r="L146" s="110">
        <f t="shared" si="41"/>
        <v>1.8105263157894738</v>
      </c>
      <c r="M146" s="110">
        <f t="shared" si="41"/>
        <v>1.6263736263736264</v>
      </c>
      <c r="N146" s="110">
        <f t="shared" si="41"/>
        <v>1.8282828282828283</v>
      </c>
      <c r="O146" s="110">
        <f t="shared" si="41"/>
        <v>1.7980769230769231</v>
      </c>
      <c r="P146" s="110">
        <f t="shared" si="41"/>
        <v>1.7894736842105263</v>
      </c>
      <c r="Q146" s="110">
        <f t="shared" si="41"/>
        <v>2.0510204081632653</v>
      </c>
      <c r="R146" s="527">
        <f t="shared" si="41"/>
        <v>1.8962264150943395</v>
      </c>
      <c r="S146" s="516"/>
      <c r="T146" s="10"/>
      <c r="BD146" s="5"/>
    </row>
    <row r="147" spans="1:56" ht="15" customHeight="1" x14ac:dyDescent="0.25">
      <c r="C147" s="101"/>
      <c r="D147" s="101"/>
      <c r="E147" s="414" t="s">
        <v>116</v>
      </c>
      <c r="F147" s="102">
        <f t="shared" ref="F147:R147" si="42">IF(F107=0,"-",F27/F107)</f>
        <v>2.0540293040293038</v>
      </c>
      <c r="G147" s="103">
        <f t="shared" si="42"/>
        <v>2.3425925925925926</v>
      </c>
      <c r="H147" s="103">
        <f t="shared" si="42"/>
        <v>2.2577319587628866</v>
      </c>
      <c r="I147" s="103">
        <f t="shared" si="42"/>
        <v>1.7894736842105263</v>
      </c>
      <c r="J147" s="110">
        <f t="shared" si="42"/>
        <v>1.5684210526315789</v>
      </c>
      <c r="K147" s="110">
        <f t="shared" si="42"/>
        <v>1.7623762376237624</v>
      </c>
      <c r="L147" s="110">
        <f t="shared" si="42"/>
        <v>1.9529411764705882</v>
      </c>
      <c r="M147" s="110">
        <f t="shared" si="42"/>
        <v>1.8913043478260869</v>
      </c>
      <c r="N147" s="110">
        <f t="shared" si="42"/>
        <v>1.9042553191489362</v>
      </c>
      <c r="O147" s="110">
        <f t="shared" si="42"/>
        <v>2.3809523809523809</v>
      </c>
      <c r="P147" s="110">
        <f t="shared" si="42"/>
        <v>2.2749999999999999</v>
      </c>
      <c r="Q147" s="110">
        <f t="shared" si="42"/>
        <v>2.4935064935064934</v>
      </c>
      <c r="R147" s="527">
        <f t="shared" si="42"/>
        <v>2.1547619047619047</v>
      </c>
      <c r="S147" s="516"/>
      <c r="T147" s="10"/>
      <c r="BD147" s="5"/>
    </row>
    <row r="148" spans="1:56" ht="15" customHeight="1" x14ac:dyDescent="0.25">
      <c r="C148" s="101"/>
      <c r="D148" s="101"/>
      <c r="E148" s="414" t="s">
        <v>117</v>
      </c>
      <c r="F148" s="102">
        <f t="shared" ref="F148:R148" si="43">IF(F108=0,"-",F28/F108)</f>
        <v>3.3278271918678528</v>
      </c>
      <c r="G148" s="103">
        <f t="shared" si="43"/>
        <v>2.5185185185185186</v>
      </c>
      <c r="H148" s="103">
        <f t="shared" si="43"/>
        <v>2.9230769230769229</v>
      </c>
      <c r="I148" s="103">
        <f t="shared" si="43"/>
        <v>1.8783783783783783</v>
      </c>
      <c r="J148" s="110">
        <f t="shared" si="43"/>
        <v>2.6944444444444446</v>
      </c>
      <c r="K148" s="110">
        <f t="shared" si="43"/>
        <v>3.4705882352941178</v>
      </c>
      <c r="L148" s="110">
        <f t="shared" si="43"/>
        <v>2.8805970149253732</v>
      </c>
      <c r="M148" s="110">
        <f t="shared" si="43"/>
        <v>2.918032786885246</v>
      </c>
      <c r="N148" s="110">
        <f t="shared" si="43"/>
        <v>3.0327868852459017</v>
      </c>
      <c r="O148" s="110">
        <f t="shared" si="43"/>
        <v>5.756756756756757</v>
      </c>
      <c r="P148" s="110">
        <f t="shared" si="43"/>
        <v>5.882352941176471</v>
      </c>
      <c r="Q148" s="110">
        <f t="shared" si="43"/>
        <v>5.0434782608695654</v>
      </c>
      <c r="R148" s="527">
        <f t="shared" si="43"/>
        <v>3.75</v>
      </c>
      <c r="S148" s="516"/>
      <c r="T148" s="10"/>
      <c r="BD148" s="5"/>
    </row>
    <row r="149" spans="1:56" ht="15" customHeight="1" x14ac:dyDescent="0.25">
      <c r="C149" s="101"/>
      <c r="D149" s="101"/>
      <c r="E149" s="414" t="s">
        <v>118</v>
      </c>
      <c r="F149" s="102">
        <f t="shared" ref="F149:R149" si="44">IF(F109=0,"-",F29/F109)</f>
        <v>2.386696730552424</v>
      </c>
      <c r="G149" s="103">
        <f t="shared" si="44"/>
        <v>1.7777777777777777</v>
      </c>
      <c r="H149" s="103">
        <f t="shared" si="44"/>
        <v>1.68</v>
      </c>
      <c r="I149" s="103">
        <f t="shared" si="44"/>
        <v>0.98113207547169812</v>
      </c>
      <c r="J149" s="110">
        <f t="shared" si="44"/>
        <v>1.3157894736842106</v>
      </c>
      <c r="K149" s="110">
        <f t="shared" si="44"/>
        <v>1.9803921568627452</v>
      </c>
      <c r="L149" s="110">
        <f t="shared" si="44"/>
        <v>2.6470588235294117</v>
      </c>
      <c r="M149" s="110">
        <f t="shared" si="44"/>
        <v>2.5396825396825395</v>
      </c>
      <c r="N149" s="110">
        <f t="shared" si="44"/>
        <v>3.1756756756756759</v>
      </c>
      <c r="O149" s="110">
        <f t="shared" si="44"/>
        <v>3.3186813186813189</v>
      </c>
      <c r="P149" s="110">
        <f t="shared" si="44"/>
        <v>2.7962962962962963</v>
      </c>
      <c r="Q149" s="110">
        <f t="shared" si="44"/>
        <v>2.7088607594936707</v>
      </c>
      <c r="R149" s="527">
        <f t="shared" si="44"/>
        <v>2.5748031496062991</v>
      </c>
      <c r="S149" s="516"/>
      <c r="T149" s="10"/>
      <c r="BD149" s="5"/>
    </row>
    <row r="150" spans="1:56" ht="15" customHeight="1" x14ac:dyDescent="0.25">
      <c r="C150" s="101"/>
      <c r="D150" s="101"/>
      <c r="E150" s="414" t="s">
        <v>119</v>
      </c>
      <c r="F150" s="102">
        <f t="shared" ref="F150:R150" si="45">IF(F110=0,"-",F30/F110)</f>
        <v>3.0329436769394262</v>
      </c>
      <c r="G150" s="103">
        <f t="shared" si="45"/>
        <v>2.1111111111111112</v>
      </c>
      <c r="H150" s="103">
        <f t="shared" si="45"/>
        <v>2.9166666666666665</v>
      </c>
      <c r="I150" s="103">
        <f t="shared" si="45"/>
        <v>3.0568181818181817</v>
      </c>
      <c r="J150" s="110">
        <f t="shared" si="45"/>
        <v>3.2891566265060241</v>
      </c>
      <c r="K150" s="110">
        <f t="shared" si="45"/>
        <v>3.7462686567164178</v>
      </c>
      <c r="L150" s="110">
        <f t="shared" si="45"/>
        <v>2.9295774647887325</v>
      </c>
      <c r="M150" s="110">
        <f t="shared" si="45"/>
        <v>2.7916666666666665</v>
      </c>
      <c r="N150" s="110">
        <f t="shared" si="45"/>
        <v>3.0602409638554215</v>
      </c>
      <c r="O150" s="110">
        <f t="shared" si="45"/>
        <v>2.8617021276595747</v>
      </c>
      <c r="P150" s="110">
        <f t="shared" si="45"/>
        <v>2.9529411764705884</v>
      </c>
      <c r="Q150" s="110">
        <f t="shared" si="45"/>
        <v>2.9487179487179489</v>
      </c>
      <c r="R150" s="527">
        <f t="shared" si="45"/>
        <v>4.6304347826086953</v>
      </c>
      <c r="S150" s="516"/>
      <c r="T150" s="10"/>
      <c r="BD150" s="5"/>
    </row>
    <row r="151" spans="1:56" ht="15" customHeight="1" x14ac:dyDescent="0.25">
      <c r="C151" s="101"/>
      <c r="D151" s="101"/>
      <c r="E151" s="414" t="s">
        <v>120</v>
      </c>
      <c r="F151" s="102">
        <f t="shared" ref="F151:R151" si="46">IF(F111=0,"-",F31/F111)</f>
        <v>3.1347815354233521</v>
      </c>
      <c r="G151" s="103">
        <f t="shared" si="46"/>
        <v>3.5185185185185186</v>
      </c>
      <c r="H151" s="103">
        <f t="shared" si="46"/>
        <v>3.2490272373540856</v>
      </c>
      <c r="I151" s="103">
        <f t="shared" si="46"/>
        <v>2.6666666666666665</v>
      </c>
      <c r="J151" s="110">
        <f t="shared" si="46"/>
        <v>2.8146718146718146</v>
      </c>
      <c r="K151" s="110">
        <f t="shared" si="46"/>
        <v>3.4076923076923076</v>
      </c>
      <c r="L151" s="110">
        <f t="shared" si="46"/>
        <v>2.724340175953079</v>
      </c>
      <c r="M151" s="110">
        <f t="shared" si="46"/>
        <v>3.1632653061224492</v>
      </c>
      <c r="N151" s="110">
        <f t="shared" si="46"/>
        <v>3.4414634146341463</v>
      </c>
      <c r="O151" s="110">
        <f t="shared" si="46"/>
        <v>3.6939759036144579</v>
      </c>
      <c r="P151" s="110">
        <f t="shared" si="46"/>
        <v>3.1995192307692308</v>
      </c>
      <c r="Q151" s="110">
        <f t="shared" si="46"/>
        <v>2.8526077097505671</v>
      </c>
      <c r="R151" s="527">
        <f t="shared" si="46"/>
        <v>2.9639065817409764</v>
      </c>
      <c r="S151" s="516"/>
      <c r="T151" s="10"/>
      <c r="BD151" s="5"/>
    </row>
    <row r="152" spans="1:56" ht="15" customHeight="1" x14ac:dyDescent="0.25">
      <c r="C152" s="101"/>
      <c r="D152" s="101"/>
      <c r="E152" s="414" t="s">
        <v>121</v>
      </c>
      <c r="F152" s="102">
        <f t="shared" ref="F152:R152" si="47">IF(F112=0,"-",F32/F112)</f>
        <v>1.2907290729072907</v>
      </c>
      <c r="G152" s="103">
        <f t="shared" si="47"/>
        <v>0.8214285714285714</v>
      </c>
      <c r="H152" s="103">
        <f t="shared" si="47"/>
        <v>0.86</v>
      </c>
      <c r="I152" s="103">
        <f t="shared" si="47"/>
        <v>0.60377358490566035</v>
      </c>
      <c r="J152" s="110">
        <f t="shared" si="47"/>
        <v>0.91304347826086951</v>
      </c>
      <c r="K152" s="110">
        <f t="shared" si="47"/>
        <v>1.0172413793103448</v>
      </c>
      <c r="L152" s="110">
        <f t="shared" si="47"/>
        <v>1.3414634146341464</v>
      </c>
      <c r="M152" s="110">
        <f t="shared" si="47"/>
        <v>1.4299065420560748</v>
      </c>
      <c r="N152" s="110">
        <f t="shared" si="47"/>
        <v>1.588235294117647</v>
      </c>
      <c r="O152" s="110">
        <f t="shared" si="47"/>
        <v>1.5866666666666667</v>
      </c>
      <c r="P152" s="110">
        <f t="shared" si="47"/>
        <v>2.1375000000000002</v>
      </c>
      <c r="Q152" s="110">
        <f t="shared" si="47"/>
        <v>2.0975609756097562</v>
      </c>
      <c r="R152" s="527">
        <f t="shared" si="47"/>
        <v>1.6935483870967742</v>
      </c>
      <c r="S152" s="516"/>
      <c r="T152" s="10"/>
      <c r="BD152" s="5"/>
    </row>
    <row r="153" spans="1:56" ht="15" customHeight="1" x14ac:dyDescent="0.25">
      <c r="C153" s="101"/>
      <c r="D153" s="101"/>
      <c r="E153" s="414" t="s">
        <v>95</v>
      </c>
      <c r="F153" s="102">
        <f t="shared" ref="F153:R153" si="48">IF(F113=0,"-",F33/F113)</f>
        <v>2.414860681114551</v>
      </c>
      <c r="G153" s="103">
        <f t="shared" si="48"/>
        <v>3.47</v>
      </c>
      <c r="H153" s="103">
        <f t="shared" si="48"/>
        <v>3.57</v>
      </c>
      <c r="I153" s="103">
        <f t="shared" si="48"/>
        <v>2.8076923076923075</v>
      </c>
      <c r="J153" s="110">
        <f t="shared" si="48"/>
        <v>2.1346153846153846</v>
      </c>
      <c r="K153" s="110">
        <f t="shared" si="48"/>
        <v>2.2129629629629628</v>
      </c>
      <c r="L153" s="110">
        <f t="shared" si="48"/>
        <v>2.25</v>
      </c>
      <c r="M153" s="110">
        <f t="shared" si="48"/>
        <v>2.2870370370370372</v>
      </c>
      <c r="N153" s="110">
        <f t="shared" si="48"/>
        <v>2.3557692307692308</v>
      </c>
      <c r="O153" s="110">
        <f t="shared" si="48"/>
        <v>2.1538461538461537</v>
      </c>
      <c r="P153" s="110">
        <f t="shared" si="48"/>
        <v>2.1181102362204722</v>
      </c>
      <c r="Q153" s="110">
        <f t="shared" si="48"/>
        <v>1.7345132743362832</v>
      </c>
      <c r="R153" s="527">
        <f t="shared" si="48"/>
        <v>2.1296296296296298</v>
      </c>
      <c r="S153" s="516"/>
      <c r="T153" s="10"/>
      <c r="BD153" s="5"/>
    </row>
    <row r="154" spans="1:56" ht="15" hidden="1" customHeight="1" x14ac:dyDescent="0.25">
      <c r="C154" s="101"/>
      <c r="D154" s="101"/>
      <c r="E154" s="414" t="s">
        <v>122</v>
      </c>
      <c r="F154" s="102">
        <f t="shared" ref="F154:R154" si="49">IF(F114=0,"-",F34/F114)</f>
        <v>0.70610328638497655</v>
      </c>
      <c r="G154" s="106">
        <f t="shared" si="49"/>
        <v>0.73404255319148937</v>
      </c>
      <c r="H154" s="103">
        <f t="shared" si="49"/>
        <v>0.46</v>
      </c>
      <c r="I154" s="106">
        <f t="shared" si="49"/>
        <v>0.72</v>
      </c>
      <c r="J154" s="110">
        <f t="shared" si="49"/>
        <v>0.72115384615384615</v>
      </c>
      <c r="K154" s="110">
        <f t="shared" si="49"/>
        <v>0.72</v>
      </c>
      <c r="L154" s="110">
        <f t="shared" si="49"/>
        <v>0.66</v>
      </c>
      <c r="M154" s="110">
        <f t="shared" si="49"/>
        <v>0.63043478260869568</v>
      </c>
      <c r="N154" s="110">
        <f t="shared" si="49"/>
        <v>0.88311688311688308</v>
      </c>
      <c r="O154" s="110">
        <f t="shared" si="49"/>
        <v>0.74683544303797467</v>
      </c>
      <c r="P154" s="110">
        <f t="shared" si="49"/>
        <v>0.85333333333333339</v>
      </c>
      <c r="Q154" s="110">
        <f t="shared" si="49"/>
        <v>0.75362318840579712</v>
      </c>
      <c r="R154" s="527">
        <f t="shared" si="49"/>
        <v>0.68</v>
      </c>
      <c r="BD154" s="5"/>
    </row>
    <row r="155" spans="1:56" ht="15" customHeight="1" x14ac:dyDescent="0.25">
      <c r="C155" s="101"/>
      <c r="D155" s="101"/>
      <c r="E155" s="414" t="s">
        <v>123</v>
      </c>
      <c r="F155" s="102">
        <f t="shared" ref="F155:R155" si="50">IF(F115=0,"-",F35/F115)</f>
        <v>1.1241655540720961</v>
      </c>
      <c r="G155" s="103">
        <f t="shared" si="50"/>
        <v>0.73750000000000004</v>
      </c>
      <c r="H155" s="103">
        <f t="shared" si="50"/>
        <v>0.6428571428571429</v>
      </c>
      <c r="I155" s="103">
        <f t="shared" si="50"/>
        <v>0.80952380952380953</v>
      </c>
      <c r="J155" s="110">
        <f t="shared" si="50"/>
        <v>0.95081967213114749</v>
      </c>
      <c r="K155" s="110">
        <f t="shared" si="50"/>
        <v>1.1071428571428572</v>
      </c>
      <c r="L155" s="110">
        <f t="shared" si="50"/>
        <v>1.06</v>
      </c>
      <c r="M155" s="110">
        <f t="shared" si="50"/>
        <v>1.4166666666666667</v>
      </c>
      <c r="N155" s="110">
        <f t="shared" si="50"/>
        <v>1.2666666666666666</v>
      </c>
      <c r="O155" s="110">
        <f t="shared" si="50"/>
        <v>1.1612903225806452</v>
      </c>
      <c r="P155" s="110">
        <f t="shared" si="50"/>
        <v>1.7142857142857142</v>
      </c>
      <c r="Q155" s="110">
        <f t="shared" si="50"/>
        <v>1.8035714285714286</v>
      </c>
      <c r="R155" s="527">
        <f t="shared" si="50"/>
        <v>1.4423076923076923</v>
      </c>
      <c r="S155" s="516"/>
      <c r="T155" s="10"/>
      <c r="BD155" s="5"/>
    </row>
    <row r="156" spans="1:56" ht="15" customHeight="1" x14ac:dyDescent="0.25">
      <c r="C156" s="101"/>
      <c r="D156" s="101"/>
      <c r="E156" s="414" t="s">
        <v>124</v>
      </c>
      <c r="F156" s="102">
        <f t="shared" ref="F156:R156" si="51">IF(F116=0,"-",F36/F116)</f>
        <v>2.0074303405572755</v>
      </c>
      <c r="G156" s="103">
        <f t="shared" si="51"/>
        <v>2.0769230769230771</v>
      </c>
      <c r="H156" s="103">
        <f t="shared" si="51"/>
        <v>2.0119047619047619</v>
      </c>
      <c r="I156" s="103">
        <f t="shared" si="51"/>
        <v>2.0853658536585367</v>
      </c>
      <c r="J156" s="110">
        <f t="shared" si="51"/>
        <v>2.0109890109890109</v>
      </c>
      <c r="K156" s="110">
        <f t="shared" si="51"/>
        <v>2.146551724137931</v>
      </c>
      <c r="L156" s="110">
        <f t="shared" si="51"/>
        <v>1.8650793650793651</v>
      </c>
      <c r="M156" s="110">
        <f t="shared" si="51"/>
        <v>1.8617886178861789</v>
      </c>
      <c r="N156" s="110">
        <f t="shared" si="51"/>
        <v>1.8944444444444444</v>
      </c>
      <c r="O156" s="110">
        <f t="shared" si="51"/>
        <v>2.1215469613259668</v>
      </c>
      <c r="P156" s="110">
        <f t="shared" si="51"/>
        <v>2.1092896174863389</v>
      </c>
      <c r="Q156" s="110">
        <f t="shared" si="51"/>
        <v>1.9186602870813396</v>
      </c>
      <c r="R156" s="527">
        <f t="shared" si="51"/>
        <v>2.0531914893617023</v>
      </c>
      <c r="S156" s="516"/>
      <c r="T156" s="10"/>
      <c r="BD156" s="5"/>
    </row>
    <row r="157" spans="1:56" ht="15" customHeight="1" x14ac:dyDescent="0.25">
      <c r="C157" s="101"/>
      <c r="D157" s="101"/>
      <c r="E157" s="414" t="s">
        <v>125</v>
      </c>
      <c r="F157" s="102">
        <f t="shared" ref="F157:R157" si="52">IF(F117=0,"-",F37/F117)</f>
        <v>2.1828521434820649</v>
      </c>
      <c r="G157" s="103">
        <f t="shared" si="52"/>
        <v>2.6666666666666665</v>
      </c>
      <c r="H157" s="103">
        <f t="shared" si="52"/>
        <v>2.3975903614457832</v>
      </c>
      <c r="I157" s="103">
        <f t="shared" si="52"/>
        <v>2.5974025974025974</v>
      </c>
      <c r="J157" s="110">
        <f t="shared" si="52"/>
        <v>2.7638888888888888</v>
      </c>
      <c r="K157" s="112">
        <f t="shared" si="52"/>
        <v>2.0823529411764707</v>
      </c>
      <c r="L157" s="112">
        <f t="shared" si="52"/>
        <v>1.462962962962963</v>
      </c>
      <c r="M157" s="112">
        <f t="shared" si="52"/>
        <v>1.4793388429752066</v>
      </c>
      <c r="N157" s="112">
        <f t="shared" si="52"/>
        <v>2.299145299145299</v>
      </c>
      <c r="O157" s="112">
        <f t="shared" si="52"/>
        <v>1.8359375</v>
      </c>
      <c r="P157" s="164">
        <f t="shared" si="52"/>
        <v>2.1206896551724137</v>
      </c>
      <c r="Q157" s="164">
        <f t="shared" si="52"/>
        <v>3.2711864406779663</v>
      </c>
      <c r="R157" s="537">
        <f t="shared" si="52"/>
        <v>2.3703703703703702</v>
      </c>
      <c r="S157" s="516"/>
      <c r="T157" s="10"/>
      <c r="BD157" s="5"/>
    </row>
    <row r="158" spans="1:56" ht="15" customHeight="1" x14ac:dyDescent="0.25">
      <c r="A158" s="646"/>
      <c r="B158" s="646"/>
      <c r="C158" s="101"/>
      <c r="D158" s="136" t="s">
        <v>141</v>
      </c>
      <c r="E158" s="137"/>
      <c r="F158" s="139">
        <f t="shared" ref="F158:R158" si="53">IF(F118=0,"-",F38/F118)</f>
        <v>1.2107267117442395</v>
      </c>
      <c r="G158" s="139">
        <f t="shared" si="53"/>
        <v>0.89931034482758621</v>
      </c>
      <c r="H158" s="139">
        <f t="shared" si="53"/>
        <v>1.0216216216216216</v>
      </c>
      <c r="I158" s="139">
        <f t="shared" si="53"/>
        <v>1.0172413793103448</v>
      </c>
      <c r="J158" s="139">
        <f t="shared" si="53"/>
        <v>0.85502727981293847</v>
      </c>
      <c r="K158" s="139">
        <f t="shared" si="53"/>
        <v>0.95007564296520419</v>
      </c>
      <c r="L158" s="139">
        <f t="shared" si="53"/>
        <v>1.0926829268292684</v>
      </c>
      <c r="M158" s="139">
        <f t="shared" si="53"/>
        <v>1.2322206095791002</v>
      </c>
      <c r="N158" s="139">
        <f t="shared" si="53"/>
        <v>1.1724372029871011</v>
      </c>
      <c r="O158" s="139">
        <f t="shared" si="53"/>
        <v>1.4625984251968505</v>
      </c>
      <c r="P158" s="105">
        <f t="shared" si="53"/>
        <v>1.5118715083798884</v>
      </c>
      <c r="Q158" s="105">
        <f t="shared" si="53"/>
        <v>1.5632911392405062</v>
      </c>
      <c r="R158" s="528">
        <f t="shared" si="53"/>
        <v>1.4664233576642336</v>
      </c>
      <c r="S158" s="27"/>
      <c r="T158" s="10"/>
      <c r="BD158" s="5" t="s">
        <v>18</v>
      </c>
    </row>
    <row r="159" spans="1:56" ht="15" customHeight="1" x14ac:dyDescent="0.25">
      <c r="A159" s="12"/>
      <c r="B159" s="12"/>
      <c r="C159" s="280"/>
      <c r="D159" s="279"/>
      <c r="E159" s="82" t="s">
        <v>126</v>
      </c>
      <c r="F159" s="102">
        <f t="shared" ref="F159:R159" si="54">IF(F119=0,"-",F39/F119)</f>
        <v>0.70982986767485823</v>
      </c>
      <c r="G159" s="103">
        <f t="shared" si="54"/>
        <v>0.42307692307692307</v>
      </c>
      <c r="H159" s="103">
        <f t="shared" si="54"/>
        <v>0.41891891891891891</v>
      </c>
      <c r="I159" s="103">
        <f t="shared" si="54"/>
        <v>0.52066115702479343</v>
      </c>
      <c r="J159" s="103">
        <f t="shared" si="54"/>
        <v>0.37012987012987014</v>
      </c>
      <c r="K159" s="103">
        <f t="shared" si="54"/>
        <v>0.35714285714285715</v>
      </c>
      <c r="L159" s="103">
        <f t="shared" si="54"/>
        <v>0.70129870129870131</v>
      </c>
      <c r="M159" s="103">
        <f t="shared" si="54"/>
        <v>0.81666666666666665</v>
      </c>
      <c r="N159" s="103">
        <f t="shared" si="54"/>
        <v>0.75</v>
      </c>
      <c r="O159" s="103">
        <f t="shared" si="54"/>
        <v>1.1785714285714286</v>
      </c>
      <c r="P159" s="103">
        <f t="shared" si="54"/>
        <v>1.5454545454545454</v>
      </c>
      <c r="Q159" s="103">
        <f t="shared" si="54"/>
        <v>1.3333333333333333</v>
      </c>
      <c r="R159" s="529">
        <f t="shared" si="54"/>
        <v>1.3166666666666667</v>
      </c>
      <c r="S159" s="27"/>
      <c r="T159" s="10"/>
      <c r="BD159" s="5"/>
    </row>
    <row r="160" spans="1:56" ht="15" customHeight="1" x14ac:dyDescent="0.25">
      <c r="A160" s="12"/>
      <c r="B160" s="12"/>
      <c r="C160" s="280"/>
      <c r="D160" s="279"/>
      <c r="E160" s="82" t="s">
        <v>127</v>
      </c>
      <c r="F160" s="102">
        <f t="shared" ref="F160:R160" si="55">IF(F120=0,"-",F40/F120)</f>
        <v>1.2651905252317199</v>
      </c>
      <c r="G160" s="103">
        <f t="shared" si="55"/>
        <v>0.59322033898305082</v>
      </c>
      <c r="H160" s="103">
        <f t="shared" si="55"/>
        <v>0.9</v>
      </c>
      <c r="I160" s="103">
        <f t="shared" si="55"/>
        <v>1.6666666666666667</v>
      </c>
      <c r="J160" s="106">
        <f t="shared" si="55"/>
        <v>1.5595238095238095</v>
      </c>
      <c r="K160" s="106">
        <f t="shared" si="55"/>
        <v>1.3518518518518519</v>
      </c>
      <c r="L160" s="106">
        <f t="shared" si="55"/>
        <v>1.0060975609756098</v>
      </c>
      <c r="M160" s="106">
        <f t="shared" si="55"/>
        <v>1.5560344827586208</v>
      </c>
      <c r="N160" s="106">
        <f t="shared" si="55"/>
        <v>1.1753554502369667</v>
      </c>
      <c r="O160" s="106">
        <f t="shared" si="55"/>
        <v>1.4678111587982832</v>
      </c>
      <c r="P160" s="106">
        <f t="shared" si="55"/>
        <v>1.4221105527638191</v>
      </c>
      <c r="Q160" s="106">
        <f t="shared" si="55"/>
        <v>1.1256038647342994</v>
      </c>
      <c r="R160" s="530">
        <f t="shared" si="55"/>
        <v>1.3106796116504855</v>
      </c>
      <c r="S160" s="27"/>
      <c r="T160" s="10"/>
      <c r="BD160" s="5"/>
    </row>
    <row r="161" spans="1:56" ht="15" customHeight="1" x14ac:dyDescent="0.25">
      <c r="A161" s="12"/>
      <c r="B161" s="12"/>
      <c r="C161" s="280"/>
      <c r="D161" s="279"/>
      <c r="E161" s="82" t="s">
        <v>128</v>
      </c>
      <c r="F161" s="102">
        <f t="shared" ref="F161:R161" si="56">IF(F121=0,"-",F41/F121)</f>
        <v>0.91869497669601241</v>
      </c>
      <c r="G161" s="103">
        <f t="shared" si="56"/>
        <v>0.75744680851063828</v>
      </c>
      <c r="H161" s="103">
        <f t="shared" si="56"/>
        <v>0.6938202247191011</v>
      </c>
      <c r="I161" s="103">
        <f t="shared" si="56"/>
        <v>0.81028938906752412</v>
      </c>
      <c r="J161" s="106">
        <f t="shared" si="56"/>
        <v>0.77808219178082194</v>
      </c>
      <c r="K161" s="106">
        <f t="shared" si="56"/>
        <v>0.68073878627968343</v>
      </c>
      <c r="L161" s="106">
        <f t="shared" si="56"/>
        <v>0.86337209302325579</v>
      </c>
      <c r="M161" s="106">
        <f t="shared" si="56"/>
        <v>0.94557823129251706</v>
      </c>
      <c r="N161" s="106">
        <f t="shared" si="56"/>
        <v>0.85838150289017345</v>
      </c>
      <c r="O161" s="106">
        <f t="shared" si="56"/>
        <v>1.2927631578947369</v>
      </c>
      <c r="P161" s="106">
        <f t="shared" si="56"/>
        <v>1.25</v>
      </c>
      <c r="Q161" s="106">
        <f t="shared" si="56"/>
        <v>1.1784511784511784</v>
      </c>
      <c r="R161" s="530">
        <f t="shared" si="56"/>
        <v>1.0156739811912225</v>
      </c>
      <c r="S161" s="27"/>
      <c r="T161" s="10"/>
      <c r="BD161" s="5"/>
    </row>
    <row r="162" spans="1:56" ht="15" customHeight="1" x14ac:dyDescent="0.25">
      <c r="A162" s="12"/>
      <c r="B162" s="12"/>
      <c r="C162" s="280"/>
      <c r="D162" s="279"/>
      <c r="E162" s="82" t="s">
        <v>129</v>
      </c>
      <c r="F162" s="102">
        <f t="shared" ref="F162:R162" si="57">IF(F122=0,"-",F42/F122)</f>
        <v>1.5109761793554415</v>
      </c>
      <c r="G162" s="103">
        <f t="shared" si="57"/>
        <v>1.5128205128205128</v>
      </c>
      <c r="H162" s="103">
        <f t="shared" si="57"/>
        <v>1.471111111111111</v>
      </c>
      <c r="I162" s="103">
        <f t="shared" si="57"/>
        <v>0.91304347826086951</v>
      </c>
      <c r="J162" s="106">
        <f t="shared" si="57"/>
        <v>0.74239350912778901</v>
      </c>
      <c r="K162" s="106">
        <f t="shared" si="57"/>
        <v>0.89727463312368971</v>
      </c>
      <c r="L162" s="106">
        <f t="shared" si="57"/>
        <v>1.3361702127659574</v>
      </c>
      <c r="M162" s="106">
        <f t="shared" si="57"/>
        <v>1.5298507462686568</v>
      </c>
      <c r="N162" s="106">
        <f t="shared" si="57"/>
        <v>1.9649122807017543</v>
      </c>
      <c r="O162" s="106">
        <f t="shared" si="57"/>
        <v>2.0652818991097921</v>
      </c>
      <c r="P162" s="106">
        <f t="shared" si="57"/>
        <v>2.0336134453781511</v>
      </c>
      <c r="Q162" s="106">
        <f t="shared" si="57"/>
        <v>2.420863309352518</v>
      </c>
      <c r="R162" s="530">
        <f t="shared" si="57"/>
        <v>2.382456140350877</v>
      </c>
      <c r="S162" s="27"/>
      <c r="T162" s="10"/>
      <c r="BD162" s="5"/>
    </row>
    <row r="163" spans="1:56" ht="15" customHeight="1" x14ac:dyDescent="0.25">
      <c r="A163" s="12"/>
      <c r="B163" s="12"/>
      <c r="C163" s="280"/>
      <c r="D163" s="279"/>
      <c r="E163" s="82" t="s">
        <v>130</v>
      </c>
      <c r="F163" s="102">
        <f t="shared" ref="F163:R163" si="58">IF(F123=0,"-",F43/F123)</f>
        <v>1.2515018021625952</v>
      </c>
      <c r="G163" s="103">
        <f t="shared" si="58"/>
        <v>0.97826086956521741</v>
      </c>
      <c r="H163" s="103">
        <f t="shared" si="58"/>
        <v>1.52</v>
      </c>
      <c r="I163" s="103">
        <f t="shared" si="58"/>
        <v>1.9066666666666667</v>
      </c>
      <c r="J163" s="106">
        <f t="shared" si="58"/>
        <v>1.3866666666666667</v>
      </c>
      <c r="K163" s="106">
        <f t="shared" si="58"/>
        <v>2.0303030303030303</v>
      </c>
      <c r="L163" s="106">
        <f t="shared" si="58"/>
        <v>0.98666666666666669</v>
      </c>
      <c r="M163" s="106">
        <f t="shared" si="58"/>
        <v>0.95175438596491224</v>
      </c>
      <c r="N163" s="106">
        <f t="shared" si="58"/>
        <v>0.64444444444444449</v>
      </c>
      <c r="O163" s="106">
        <f t="shared" si="58"/>
        <v>1.193103448275862</v>
      </c>
      <c r="P163" s="106">
        <f t="shared" si="58"/>
        <v>1.4594594594594594</v>
      </c>
      <c r="Q163" s="106">
        <f t="shared" si="58"/>
        <v>1.5115207373271888</v>
      </c>
      <c r="R163" s="530">
        <f t="shared" si="58"/>
        <v>1.26</v>
      </c>
      <c r="S163" s="27"/>
      <c r="T163" s="10"/>
      <c r="BD163" s="5"/>
    </row>
    <row r="164" spans="1:56" ht="15" customHeight="1" x14ac:dyDescent="0.25">
      <c r="A164" s="292"/>
      <c r="B164" s="292"/>
      <c r="C164" s="281"/>
      <c r="D164" s="282"/>
      <c r="E164" s="54" t="s">
        <v>177</v>
      </c>
      <c r="F164" s="423">
        <f t="shared" ref="F164:R164" si="59">IF(F124=0,"-",F44/F124)</f>
        <v>1.3140703517587939</v>
      </c>
      <c r="G164" s="283" t="str">
        <f t="shared" si="59"/>
        <v>-</v>
      </c>
      <c r="H164" s="283" t="str">
        <f t="shared" si="59"/>
        <v>-</v>
      </c>
      <c r="I164" s="283" t="str">
        <f t="shared" si="59"/>
        <v>-</v>
      </c>
      <c r="J164" s="283">
        <f t="shared" si="59"/>
        <v>1.3783783783783783</v>
      </c>
      <c r="K164" s="283">
        <f t="shared" si="59"/>
        <v>1.4027777777777777</v>
      </c>
      <c r="L164" s="283">
        <f t="shared" si="59"/>
        <v>1.6</v>
      </c>
      <c r="M164" s="283">
        <f t="shared" si="59"/>
        <v>1.0987654320987654</v>
      </c>
      <c r="N164" s="283">
        <f t="shared" si="59"/>
        <v>1.2236842105263157</v>
      </c>
      <c r="O164" s="283">
        <f t="shared" si="59"/>
        <v>1.2789855072463767</v>
      </c>
      <c r="P164" s="283">
        <f t="shared" si="59"/>
        <v>1.2318840579710144</v>
      </c>
      <c r="Q164" s="283">
        <f t="shared" si="59"/>
        <v>1.5165876777251184</v>
      </c>
      <c r="R164" s="531">
        <f t="shared" si="59"/>
        <v>1.3680000000000001</v>
      </c>
      <c r="S164" s="27"/>
      <c r="T164" s="10"/>
      <c r="BD164" s="5"/>
    </row>
    <row r="165" spans="1:56" ht="5.25" customHeight="1" x14ac:dyDescent="0.25">
      <c r="A165" s="12"/>
      <c r="B165" s="12"/>
      <c r="C165" s="30"/>
      <c r="D165" s="30"/>
      <c r="E165" s="53"/>
      <c r="F165" s="48"/>
      <c r="G165" s="31"/>
      <c r="H165" s="31"/>
      <c r="I165" s="29"/>
      <c r="J165" s="13"/>
      <c r="K165" s="13"/>
      <c r="L165" s="463"/>
      <c r="M165" s="463"/>
      <c r="N165" s="463"/>
      <c r="O165" s="464"/>
      <c r="P165" s="38"/>
      <c r="Q165" s="38"/>
      <c r="R165" s="522"/>
      <c r="S165" s="27"/>
      <c r="T165" s="10"/>
      <c r="BD165" s="5"/>
    </row>
    <row r="166" spans="1:56" ht="15" customHeight="1" x14ac:dyDescent="0.25">
      <c r="C166" s="96" t="s">
        <v>138</v>
      </c>
      <c r="D166" s="97"/>
      <c r="E166" s="97"/>
      <c r="F166" s="98">
        <f>F6/F47</f>
        <v>2.497894036798936</v>
      </c>
      <c r="G166" s="98"/>
      <c r="H166" s="98"/>
      <c r="I166" s="98"/>
      <c r="J166" s="98"/>
      <c r="K166" s="98"/>
      <c r="L166" s="431"/>
      <c r="M166" s="431"/>
      <c r="N166" s="98"/>
      <c r="O166" s="98"/>
      <c r="P166" s="499"/>
      <c r="Q166" s="499"/>
      <c r="R166" s="538"/>
      <c r="U166" s="401" t="s">
        <v>185</v>
      </c>
      <c r="BD166" s="5" t="s">
        <v>16</v>
      </c>
    </row>
    <row r="167" spans="1:56" ht="3.75" customHeight="1" x14ac:dyDescent="0.25">
      <c r="C167" s="99"/>
      <c r="D167" s="78"/>
      <c r="E167" s="78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483"/>
      <c r="Q167" s="79"/>
      <c r="R167" s="539"/>
      <c r="S167" s="516"/>
      <c r="T167" s="10"/>
      <c r="BD167" s="5"/>
    </row>
    <row r="168" spans="1:56" ht="15" customHeight="1" x14ac:dyDescent="0.25">
      <c r="C168" s="101"/>
      <c r="D168" s="136" t="s">
        <v>139</v>
      </c>
      <c r="E168" s="137"/>
      <c r="F168" s="140">
        <f t="shared" ref="F168:F204" si="60">F8/F49</f>
        <v>2.2642182713866168</v>
      </c>
      <c r="G168" s="140"/>
      <c r="H168" s="140"/>
      <c r="I168" s="140"/>
      <c r="J168" s="140"/>
      <c r="K168" s="140"/>
      <c r="L168" s="140"/>
      <c r="M168" s="140"/>
      <c r="N168" s="140"/>
      <c r="O168" s="140"/>
      <c r="P168" s="109"/>
      <c r="Q168" s="162"/>
      <c r="R168" s="526"/>
      <c r="S168" s="516"/>
      <c r="T168" s="10"/>
      <c r="BD168" s="5" t="s">
        <v>16</v>
      </c>
    </row>
    <row r="169" spans="1:56" ht="15" customHeight="1" x14ac:dyDescent="0.25">
      <c r="C169" s="101"/>
      <c r="D169" s="101"/>
      <c r="E169" s="82" t="s">
        <v>101</v>
      </c>
      <c r="F169" s="109">
        <f t="shared" si="60"/>
        <v>1.5885714285714285</v>
      </c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527"/>
      <c r="S169" s="516"/>
      <c r="T169" s="10"/>
      <c r="BD169" s="5"/>
    </row>
    <row r="170" spans="1:56" ht="15" customHeight="1" x14ac:dyDescent="0.25">
      <c r="C170" s="101"/>
      <c r="D170" s="101"/>
      <c r="E170" s="82" t="s">
        <v>102</v>
      </c>
      <c r="F170" s="109">
        <f t="shared" si="60"/>
        <v>1.4553621560920831</v>
      </c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527"/>
      <c r="S170" s="516"/>
      <c r="T170" s="10"/>
      <c r="BD170" s="5"/>
    </row>
    <row r="171" spans="1:56" ht="15" customHeight="1" x14ac:dyDescent="0.25">
      <c r="C171" s="101"/>
      <c r="D171" s="101"/>
      <c r="E171" s="82" t="s">
        <v>103</v>
      </c>
      <c r="F171" s="109">
        <f t="shared" si="60"/>
        <v>2.5828677839851024</v>
      </c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527"/>
      <c r="S171" s="516"/>
      <c r="T171" s="10"/>
      <c r="BD171" s="5"/>
    </row>
    <row r="172" spans="1:56" ht="15" customHeight="1" x14ac:dyDescent="0.25">
      <c r="C172" s="101"/>
      <c r="D172" s="101"/>
      <c r="E172" s="82" t="s">
        <v>104</v>
      </c>
      <c r="F172" s="109">
        <f t="shared" si="60"/>
        <v>2.7513513513513512</v>
      </c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527"/>
      <c r="S172" s="516"/>
      <c r="T172" s="10"/>
      <c r="BD172" s="5"/>
    </row>
    <row r="173" spans="1:56" ht="15" customHeight="1" x14ac:dyDescent="0.25">
      <c r="C173" s="101"/>
      <c r="D173" s="101"/>
      <c r="E173" s="82" t="s">
        <v>91</v>
      </c>
      <c r="F173" s="109">
        <f t="shared" si="60"/>
        <v>1.1212121212121211</v>
      </c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527"/>
      <c r="S173" s="516"/>
      <c r="T173" s="10"/>
      <c r="BD173" s="5"/>
    </row>
    <row r="174" spans="1:56" ht="15" customHeight="1" x14ac:dyDescent="0.25">
      <c r="C174" s="101"/>
      <c r="D174" s="101"/>
      <c r="E174" s="82" t="s">
        <v>105</v>
      </c>
      <c r="F174" s="109">
        <f t="shared" si="60"/>
        <v>2.9041713641488163</v>
      </c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527"/>
      <c r="S174" s="516"/>
      <c r="T174" s="10"/>
      <c r="BD174" s="5"/>
    </row>
    <row r="175" spans="1:56" ht="15" customHeight="1" x14ac:dyDescent="0.25">
      <c r="C175" s="101"/>
      <c r="D175" s="101"/>
      <c r="E175" s="82" t="s">
        <v>106</v>
      </c>
      <c r="F175" s="109">
        <f t="shared" si="60"/>
        <v>1.6498422712933754</v>
      </c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527"/>
      <c r="S175" s="516"/>
      <c r="T175" s="10"/>
      <c r="BD175" s="5"/>
    </row>
    <row r="176" spans="1:56" ht="15" customHeight="1" x14ac:dyDescent="0.25">
      <c r="C176" s="101"/>
      <c r="D176" s="101"/>
      <c r="E176" s="82" t="s">
        <v>107</v>
      </c>
      <c r="F176" s="109">
        <f t="shared" si="60"/>
        <v>2.0857787810383748</v>
      </c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527"/>
      <c r="S176" s="516"/>
      <c r="T176" s="10"/>
      <c r="BD176" s="5"/>
    </row>
    <row r="177" spans="3:56" ht="15" customHeight="1" x14ac:dyDescent="0.25">
      <c r="C177" s="101"/>
      <c r="D177" s="101"/>
      <c r="E177" s="82" t="s">
        <v>108</v>
      </c>
      <c r="F177" s="109">
        <f t="shared" si="60"/>
        <v>2.8754285714285714</v>
      </c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527"/>
      <c r="S177" s="516"/>
      <c r="T177" s="10"/>
      <c r="BD177" s="5"/>
    </row>
    <row r="178" spans="3:56" ht="15" customHeight="1" x14ac:dyDescent="0.25">
      <c r="C178" s="101"/>
      <c r="D178" s="101"/>
      <c r="E178" s="82" t="s">
        <v>109</v>
      </c>
      <c r="F178" s="109">
        <f t="shared" si="60"/>
        <v>1.6702127659574468</v>
      </c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527"/>
      <c r="BD178" s="5"/>
    </row>
    <row r="179" spans="3:56" ht="15" customHeight="1" x14ac:dyDescent="0.25">
      <c r="C179" s="101"/>
      <c r="D179" s="101"/>
      <c r="E179" s="82" t="s">
        <v>110</v>
      </c>
      <c r="F179" s="109">
        <f t="shared" si="60"/>
        <v>2.7227414330218069</v>
      </c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527"/>
      <c r="S179" s="516"/>
      <c r="T179" s="10"/>
      <c r="BD179" s="5"/>
    </row>
    <row r="180" spans="3:56" ht="15" customHeight="1" x14ac:dyDescent="0.25">
      <c r="C180" s="101"/>
      <c r="D180" s="101"/>
      <c r="E180" s="82" t="s">
        <v>111</v>
      </c>
      <c r="F180" s="109">
        <f t="shared" si="60"/>
        <v>7.2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527"/>
      <c r="S180" s="516"/>
      <c r="T180" s="10"/>
      <c r="BD180" s="5"/>
    </row>
    <row r="181" spans="3:56" ht="15" customHeight="1" x14ac:dyDescent="0.25">
      <c r="C181" s="101"/>
      <c r="D181" s="101"/>
      <c r="E181" s="82" t="s">
        <v>112</v>
      </c>
      <c r="F181" s="109">
        <f t="shared" si="60"/>
        <v>1.8787313432835822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527"/>
      <c r="S181" s="516"/>
      <c r="T181" s="10"/>
      <c r="BD181" s="5"/>
    </row>
    <row r="182" spans="3:56" ht="15" customHeight="1" x14ac:dyDescent="0.25">
      <c r="C182" s="101"/>
      <c r="D182" s="101"/>
      <c r="E182" s="82" t="s">
        <v>113</v>
      </c>
      <c r="F182" s="109">
        <f t="shared" si="60"/>
        <v>2.1250777846919728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527"/>
      <c r="S182" s="516"/>
      <c r="T182" s="10"/>
      <c r="BD182" s="5"/>
    </row>
    <row r="183" spans="3:56" ht="15" customHeight="1" x14ac:dyDescent="0.25">
      <c r="C183" s="101"/>
      <c r="D183" s="101"/>
      <c r="E183" s="82" t="s">
        <v>114</v>
      </c>
      <c r="F183" s="109">
        <f t="shared" si="60"/>
        <v>3.6805555555555554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527"/>
      <c r="S183" s="516"/>
      <c r="T183" s="10"/>
      <c r="BD183" s="5"/>
    </row>
    <row r="184" spans="3:56" ht="15" customHeight="1" x14ac:dyDescent="0.25">
      <c r="C184" s="101"/>
      <c r="D184" s="101"/>
      <c r="E184" s="82" t="s">
        <v>153</v>
      </c>
      <c r="F184" s="109">
        <f t="shared" si="60"/>
        <v>2.5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527"/>
      <c r="S184" s="516"/>
      <c r="T184" s="10"/>
      <c r="BD184" s="5"/>
    </row>
    <row r="185" spans="3:56" ht="15" customHeight="1" x14ac:dyDescent="0.25">
      <c r="C185" s="101"/>
      <c r="D185" s="101"/>
      <c r="E185" s="82" t="s">
        <v>197</v>
      </c>
      <c r="F185" s="109">
        <f t="shared" si="60"/>
        <v>1.9275362318840579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527"/>
      <c r="S185" s="516"/>
      <c r="T185" s="10"/>
      <c r="BD185" s="5"/>
    </row>
    <row r="186" spans="3:56" ht="15" customHeight="1" x14ac:dyDescent="0.25">
      <c r="C186" s="101"/>
      <c r="D186" s="101"/>
      <c r="E186" s="82" t="s">
        <v>115</v>
      </c>
      <c r="F186" s="109">
        <f t="shared" si="60"/>
        <v>2.2540675844806008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527"/>
      <c r="S186" s="516"/>
      <c r="T186" s="10"/>
      <c r="BD186" s="5"/>
    </row>
    <row r="187" spans="3:56" ht="15" customHeight="1" x14ac:dyDescent="0.25">
      <c r="C187" s="101"/>
      <c r="D187" s="101"/>
      <c r="E187" s="82" t="s">
        <v>116</v>
      </c>
      <c r="F187" s="109">
        <f t="shared" si="60"/>
        <v>2.6798088410991636</v>
      </c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527"/>
      <c r="S187" s="516"/>
      <c r="T187" s="10"/>
      <c r="BD187" s="5"/>
    </row>
    <row r="188" spans="3:56" ht="15" customHeight="1" x14ac:dyDescent="0.25">
      <c r="C188" s="101"/>
      <c r="D188" s="101"/>
      <c r="E188" s="82" t="s">
        <v>117</v>
      </c>
      <c r="F188" s="109">
        <f t="shared" si="60"/>
        <v>1.8049620951068228</v>
      </c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527"/>
      <c r="S188" s="516"/>
      <c r="T188" s="10"/>
      <c r="BD188" s="5"/>
    </row>
    <row r="189" spans="3:56" ht="15" customHeight="1" x14ac:dyDescent="0.25">
      <c r="C189" s="101"/>
      <c r="D189" s="101"/>
      <c r="E189" s="82" t="s">
        <v>118</v>
      </c>
      <c r="F189" s="109">
        <f t="shared" si="60"/>
        <v>1.6385448916408669</v>
      </c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527"/>
      <c r="S189" s="516"/>
      <c r="T189" s="10"/>
      <c r="BD189" s="5"/>
    </row>
    <row r="190" spans="3:56" ht="15" customHeight="1" x14ac:dyDescent="0.25">
      <c r="C190" s="101"/>
      <c r="D190" s="101"/>
      <c r="E190" s="82" t="s">
        <v>119</v>
      </c>
      <c r="F190" s="109">
        <f t="shared" si="60"/>
        <v>2.2227414330218069</v>
      </c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527"/>
      <c r="S190" s="516"/>
      <c r="T190" s="10"/>
      <c r="BD190" s="5"/>
    </row>
    <row r="191" spans="3:56" ht="15" customHeight="1" x14ac:dyDescent="0.25">
      <c r="C191" s="101"/>
      <c r="D191" s="101"/>
      <c r="E191" s="82" t="s">
        <v>120</v>
      </c>
      <c r="F191" s="109">
        <f t="shared" si="60"/>
        <v>1.8677746727459921</v>
      </c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527"/>
      <c r="S191" s="516"/>
      <c r="T191" s="10"/>
      <c r="BD191" s="5"/>
    </row>
    <row r="192" spans="3:56" ht="15" customHeight="1" x14ac:dyDescent="0.25">
      <c r="C192" s="101"/>
      <c r="D192" s="101"/>
      <c r="E192" s="82" t="s">
        <v>121</v>
      </c>
      <c r="F192" s="109">
        <f t="shared" si="60"/>
        <v>3.6120906801007555</v>
      </c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527"/>
      <c r="S192" s="516"/>
      <c r="T192" s="10"/>
      <c r="BD192" s="5"/>
    </row>
    <row r="193" spans="1:56" ht="15" customHeight="1" x14ac:dyDescent="0.25">
      <c r="C193" s="101"/>
      <c r="D193" s="101"/>
      <c r="E193" s="82" t="s">
        <v>95</v>
      </c>
      <c r="F193" s="109">
        <f t="shared" si="60"/>
        <v>4.3514644351464433</v>
      </c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527"/>
      <c r="S193" s="516"/>
      <c r="T193" s="10"/>
      <c r="BD193" s="5"/>
    </row>
    <row r="194" spans="1:56" ht="15" customHeight="1" x14ac:dyDescent="0.25">
      <c r="C194" s="101"/>
      <c r="D194" s="101"/>
      <c r="E194" s="82" t="s">
        <v>122</v>
      </c>
      <c r="F194" s="109">
        <f t="shared" si="60"/>
        <v>2.9147286821705425</v>
      </c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527"/>
      <c r="BD194" s="5"/>
    </row>
    <row r="195" spans="1:56" ht="15" customHeight="1" x14ac:dyDescent="0.25">
      <c r="C195" s="101"/>
      <c r="D195" s="101"/>
      <c r="E195" s="82" t="s">
        <v>123</v>
      </c>
      <c r="F195" s="109">
        <f t="shared" si="60"/>
        <v>7.8691588785046731</v>
      </c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527"/>
      <c r="S195" s="516"/>
      <c r="T195" s="10"/>
      <c r="BD195" s="5"/>
    </row>
    <row r="196" spans="1:56" ht="15" customHeight="1" x14ac:dyDescent="0.25">
      <c r="C196" s="101"/>
      <c r="D196" s="101"/>
      <c r="E196" s="82" t="s">
        <v>124</v>
      </c>
      <c r="F196" s="109">
        <f t="shared" si="60"/>
        <v>2.3612527312454481</v>
      </c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527"/>
      <c r="S196" s="516"/>
      <c r="T196" s="10"/>
      <c r="BD196" s="5"/>
    </row>
    <row r="197" spans="1:56" ht="15" customHeight="1" x14ac:dyDescent="0.25">
      <c r="C197" s="101"/>
      <c r="D197" s="101"/>
      <c r="E197" s="82" t="s">
        <v>125</v>
      </c>
      <c r="F197" s="109">
        <f t="shared" si="60"/>
        <v>2.9702380952380953</v>
      </c>
      <c r="G197" s="110"/>
      <c r="H197" s="110"/>
      <c r="I197" s="110"/>
      <c r="J197" s="110"/>
      <c r="K197" s="112"/>
      <c r="L197" s="112"/>
      <c r="M197" s="112"/>
      <c r="N197" s="112"/>
      <c r="O197" s="112"/>
      <c r="P197" s="110"/>
      <c r="Q197" s="110"/>
      <c r="R197" s="527"/>
      <c r="S197" s="516"/>
      <c r="T197" s="10"/>
      <c r="BD197" s="5"/>
    </row>
    <row r="198" spans="1:56" ht="15" customHeight="1" x14ac:dyDescent="0.25">
      <c r="A198" s="646"/>
      <c r="B198" s="646"/>
      <c r="C198" s="101"/>
      <c r="D198" s="136" t="s">
        <v>140</v>
      </c>
      <c r="E198" s="137"/>
      <c r="F198" s="140">
        <f t="shared" si="60"/>
        <v>4.1716806152454193</v>
      </c>
      <c r="G198" s="140"/>
      <c r="H198" s="140"/>
      <c r="I198" s="140"/>
      <c r="J198" s="140"/>
      <c r="K198" s="140"/>
      <c r="L198" s="140"/>
      <c r="M198" s="140"/>
      <c r="N198" s="140"/>
      <c r="O198" s="140"/>
      <c r="P198" s="162"/>
      <c r="Q198" s="162"/>
      <c r="R198" s="536"/>
      <c r="S198" s="27"/>
      <c r="T198" s="10"/>
      <c r="BD198" s="5" t="s">
        <v>18</v>
      </c>
    </row>
    <row r="199" spans="1:56" ht="15" customHeight="1" x14ac:dyDescent="0.25">
      <c r="A199" s="12"/>
      <c r="B199" s="12"/>
      <c r="C199" s="107"/>
      <c r="D199" s="107"/>
      <c r="E199" s="82" t="s">
        <v>126</v>
      </c>
      <c r="F199" s="109">
        <f t="shared" si="60"/>
        <v>1.4277566539923954</v>
      </c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527"/>
      <c r="S199" s="27"/>
      <c r="T199" s="10"/>
      <c r="BD199" s="5"/>
    </row>
    <row r="200" spans="1:56" ht="15" customHeight="1" x14ac:dyDescent="0.25">
      <c r="A200" s="12"/>
      <c r="B200" s="12"/>
      <c r="C200" s="107"/>
      <c r="D200" s="107"/>
      <c r="E200" s="82" t="s">
        <v>127</v>
      </c>
      <c r="F200" s="109">
        <f t="shared" si="60"/>
        <v>1.6657627118644067</v>
      </c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527"/>
      <c r="S200" s="27"/>
      <c r="T200" s="10"/>
      <c r="BD200" s="5"/>
    </row>
    <row r="201" spans="1:56" ht="15" customHeight="1" x14ac:dyDescent="0.25">
      <c r="A201" s="12"/>
      <c r="B201" s="12"/>
      <c r="C201" s="107"/>
      <c r="D201" s="107"/>
      <c r="E201" s="82" t="s">
        <v>128</v>
      </c>
      <c r="F201" s="109">
        <f t="shared" si="60"/>
        <v>3.5338645418326693</v>
      </c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527"/>
      <c r="S201" s="27"/>
      <c r="T201" s="10"/>
      <c r="BD201" s="5"/>
    </row>
    <row r="202" spans="1:56" ht="15" customHeight="1" x14ac:dyDescent="0.25">
      <c r="A202" s="12"/>
      <c r="B202" s="12"/>
      <c r="C202" s="107"/>
      <c r="D202" s="107"/>
      <c r="E202" s="82" t="s">
        <v>129</v>
      </c>
      <c r="F202" s="109">
        <f t="shared" si="60"/>
        <v>8.7196765498652287</v>
      </c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527"/>
      <c r="S202" s="27"/>
      <c r="T202" s="10"/>
      <c r="BD202" s="5"/>
    </row>
    <row r="203" spans="1:56" ht="15" customHeight="1" x14ac:dyDescent="0.25">
      <c r="A203" s="12"/>
      <c r="B203" s="12"/>
      <c r="C203" s="107"/>
      <c r="D203" s="107"/>
      <c r="E203" s="82" t="s">
        <v>130</v>
      </c>
      <c r="F203" s="109">
        <f t="shared" si="60"/>
        <v>8.1380208333333339</v>
      </c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527"/>
      <c r="S203" s="27"/>
      <c r="T203" s="10"/>
      <c r="BD203" s="5"/>
    </row>
    <row r="204" spans="1:56" ht="15" customHeight="1" x14ac:dyDescent="0.25">
      <c r="A204" s="292"/>
      <c r="B204" s="292"/>
      <c r="C204" s="108"/>
      <c r="D204" s="108"/>
      <c r="E204" s="54" t="s">
        <v>177</v>
      </c>
      <c r="F204" s="111">
        <f t="shared" si="60"/>
        <v>7.2137931034482756</v>
      </c>
      <c r="G204" s="112"/>
      <c r="H204" s="112"/>
      <c r="I204" s="112"/>
      <c r="J204" s="112"/>
      <c r="K204" s="112"/>
      <c r="L204" s="112"/>
      <c r="M204" s="112"/>
      <c r="N204" s="112"/>
      <c r="O204" s="112"/>
      <c r="P204" s="164"/>
      <c r="Q204" s="164"/>
      <c r="R204" s="537"/>
      <c r="S204" s="27"/>
      <c r="T204" s="10"/>
      <c r="BD204" s="5"/>
    </row>
    <row r="205" spans="1:56" ht="5.25" customHeight="1" x14ac:dyDescent="0.25">
      <c r="A205" s="12"/>
      <c r="B205" s="12"/>
      <c r="C205" s="30"/>
      <c r="D205" s="30"/>
      <c r="E205" s="53"/>
      <c r="F205" s="32"/>
      <c r="G205" s="31"/>
      <c r="H205" s="31"/>
      <c r="I205" s="29"/>
      <c r="J205" s="13"/>
      <c r="K205" s="29"/>
      <c r="L205" s="29"/>
      <c r="M205" s="29"/>
      <c r="N205" s="29"/>
      <c r="O205" s="38"/>
      <c r="P205" s="38"/>
      <c r="Q205" s="38"/>
      <c r="R205" s="522"/>
      <c r="S205" s="27"/>
      <c r="T205" s="10"/>
      <c r="BD205" s="5"/>
    </row>
    <row r="206" spans="1:56" ht="15" customHeight="1" x14ac:dyDescent="0.25">
      <c r="A206" s="14"/>
      <c r="C206" s="113" t="s">
        <v>21</v>
      </c>
      <c r="D206" s="114"/>
      <c r="E206" s="114"/>
      <c r="F206" s="115">
        <f t="shared" ref="F206:R206" si="61">F6/F213</f>
        <v>299.48172757475083</v>
      </c>
      <c r="G206" s="116">
        <f t="shared" si="61"/>
        <v>186.72</v>
      </c>
      <c r="H206" s="116">
        <f t="shared" si="61"/>
        <v>244.76</v>
      </c>
      <c r="I206" s="116">
        <f t="shared" si="61"/>
        <v>237.4</v>
      </c>
      <c r="J206" s="116">
        <f t="shared" si="61"/>
        <v>232.96153846153845</v>
      </c>
      <c r="K206" s="116">
        <f t="shared" si="61"/>
        <v>257.88461538461536</v>
      </c>
      <c r="L206" s="116">
        <f t="shared" si="61"/>
        <v>279.04000000000002</v>
      </c>
      <c r="M206" s="116">
        <f t="shared" si="61"/>
        <v>306.375</v>
      </c>
      <c r="N206" s="116">
        <f t="shared" si="61"/>
        <v>338.73076923076923</v>
      </c>
      <c r="O206" s="116">
        <f t="shared" si="61"/>
        <v>377.73076923076923</v>
      </c>
      <c r="P206" s="116">
        <f t="shared" si="61"/>
        <v>378.68</v>
      </c>
      <c r="Q206" s="513">
        <f t="shared" si="61"/>
        <v>403.77272727272725</v>
      </c>
      <c r="R206" s="533">
        <f t="shared" si="61"/>
        <v>359.73076923076923</v>
      </c>
      <c r="S206" s="27"/>
      <c r="T206" s="10"/>
      <c r="BD206" s="5" t="s">
        <v>19</v>
      </c>
    </row>
    <row r="207" spans="1:56" ht="15" customHeight="1" x14ac:dyDescent="0.25">
      <c r="C207" s="113" t="s">
        <v>23</v>
      </c>
      <c r="D207" s="114"/>
      <c r="E207" s="114"/>
      <c r="F207" s="117">
        <f t="shared" ref="F207:R207" si="62">F8/F213</f>
        <v>238.2093023255814</v>
      </c>
      <c r="G207" s="118">
        <f t="shared" si="62"/>
        <v>160.63999999999999</v>
      </c>
      <c r="H207" s="118">
        <f t="shared" si="62"/>
        <v>206.96</v>
      </c>
      <c r="I207" s="118">
        <f t="shared" si="62"/>
        <v>192.56</v>
      </c>
      <c r="J207" s="118">
        <f t="shared" si="62"/>
        <v>190.76923076923077</v>
      </c>
      <c r="K207" s="118">
        <f t="shared" si="62"/>
        <v>209.57692307692307</v>
      </c>
      <c r="L207" s="118">
        <f t="shared" si="62"/>
        <v>216.32</v>
      </c>
      <c r="M207" s="118">
        <f t="shared" si="62"/>
        <v>235.625</v>
      </c>
      <c r="N207" s="118">
        <f t="shared" si="62"/>
        <v>272.30769230769232</v>
      </c>
      <c r="O207" s="118">
        <f t="shared" si="62"/>
        <v>292</v>
      </c>
      <c r="P207" s="118">
        <f t="shared" si="62"/>
        <v>292.08</v>
      </c>
      <c r="Q207" s="514">
        <f t="shared" si="62"/>
        <v>313.95454545454544</v>
      </c>
      <c r="R207" s="534">
        <f t="shared" si="62"/>
        <v>282.46153846153845</v>
      </c>
      <c r="S207" s="27"/>
      <c r="T207" s="10"/>
      <c r="BD207" s="5" t="s">
        <v>20</v>
      </c>
    </row>
    <row r="208" spans="1:56" ht="15" customHeight="1" x14ac:dyDescent="0.25">
      <c r="A208" s="12"/>
      <c r="B208" s="12"/>
      <c r="C208" s="113" t="s">
        <v>134</v>
      </c>
      <c r="D208" s="119"/>
      <c r="E208" s="120"/>
      <c r="F208" s="117">
        <f t="shared" ref="F208:R208" si="63">F38/F213</f>
        <v>61.272425249169437</v>
      </c>
      <c r="G208" s="118">
        <f t="shared" si="63"/>
        <v>26.08</v>
      </c>
      <c r="H208" s="118">
        <f t="shared" si="63"/>
        <v>37.799999999999997</v>
      </c>
      <c r="I208" s="118">
        <f t="shared" si="63"/>
        <v>44.84</v>
      </c>
      <c r="J208" s="118">
        <f t="shared" si="63"/>
        <v>42.192307692307693</v>
      </c>
      <c r="K208" s="118">
        <f t="shared" si="63"/>
        <v>48.307692307692307</v>
      </c>
      <c r="L208" s="118">
        <f t="shared" si="63"/>
        <v>62.72</v>
      </c>
      <c r="M208" s="118">
        <f t="shared" si="63"/>
        <v>70.75</v>
      </c>
      <c r="N208" s="118">
        <f t="shared" si="63"/>
        <v>66.42307692307692</v>
      </c>
      <c r="O208" s="118">
        <f t="shared" si="63"/>
        <v>85.730769230769226</v>
      </c>
      <c r="P208" s="118">
        <f t="shared" si="63"/>
        <v>86.6</v>
      </c>
      <c r="Q208" s="514">
        <f t="shared" si="63"/>
        <v>89.818181818181813</v>
      </c>
      <c r="R208" s="534">
        <f t="shared" si="63"/>
        <v>77.269230769230774</v>
      </c>
      <c r="S208" s="27"/>
      <c r="T208" s="10"/>
      <c r="BD208" s="5"/>
    </row>
    <row r="209" spans="1:56" ht="15" customHeight="1" x14ac:dyDescent="0.25">
      <c r="A209" s="12"/>
      <c r="B209" s="12"/>
      <c r="C209" s="113" t="s">
        <v>25</v>
      </c>
      <c r="D209" s="119"/>
      <c r="E209" s="120"/>
      <c r="F209" s="121">
        <f t="shared" ref="F209:R209" si="64">F214/F8</f>
        <v>0.8741719083415852</v>
      </c>
      <c r="G209" s="122">
        <f t="shared" si="64"/>
        <v>0.83764940239043828</v>
      </c>
      <c r="H209" s="122">
        <f t="shared" si="64"/>
        <v>0.83745651333591031</v>
      </c>
      <c r="I209" s="122">
        <f t="shared" si="64"/>
        <v>0.88159534690486085</v>
      </c>
      <c r="J209" s="122">
        <f t="shared" si="64"/>
        <v>0.87479838709677415</v>
      </c>
      <c r="K209" s="122">
        <f t="shared" si="64"/>
        <v>0.85648742888603413</v>
      </c>
      <c r="L209" s="122">
        <f t="shared" si="64"/>
        <v>0.88868343195266275</v>
      </c>
      <c r="M209" s="122">
        <f t="shared" si="64"/>
        <v>0.88364279398762158</v>
      </c>
      <c r="N209" s="122">
        <f t="shared" si="64"/>
        <v>0.88290960451977396</v>
      </c>
      <c r="O209" s="122">
        <f t="shared" si="64"/>
        <v>0.88277133825079035</v>
      </c>
      <c r="P209" s="122">
        <f t="shared" si="64"/>
        <v>0.89057792385647772</v>
      </c>
      <c r="Q209" s="515">
        <f t="shared" si="64"/>
        <v>0.8798320544375271</v>
      </c>
      <c r="R209" s="535">
        <f t="shared" si="64"/>
        <v>0.87091503267973858</v>
      </c>
      <c r="S209" s="516"/>
      <c r="T209" s="10"/>
      <c r="V209" s="20"/>
      <c r="W209" s="20"/>
      <c r="BD209" s="5"/>
    </row>
    <row r="210" spans="1:56" ht="15" customHeight="1" x14ac:dyDescent="0.25">
      <c r="A210" s="12"/>
      <c r="B210" s="12"/>
      <c r="C210" s="113" t="s">
        <v>132</v>
      </c>
      <c r="D210" s="119"/>
      <c r="E210" s="120"/>
      <c r="F210" s="121">
        <f t="shared" ref="F210:R210" si="65">F215/F38</f>
        <v>0.91872255056118857</v>
      </c>
      <c r="G210" s="122">
        <f t="shared" si="65"/>
        <v>0.91871165644171782</v>
      </c>
      <c r="H210" s="122">
        <f t="shared" si="65"/>
        <v>0.90687830687830684</v>
      </c>
      <c r="I210" s="122">
        <f t="shared" si="65"/>
        <v>0.9384478144513827</v>
      </c>
      <c r="J210" s="122">
        <f t="shared" si="65"/>
        <v>0.90975387420237008</v>
      </c>
      <c r="K210" s="122">
        <f t="shared" si="65"/>
        <v>0.90445859872611467</v>
      </c>
      <c r="L210" s="122">
        <f t="shared" si="65"/>
        <v>0.92155612244897955</v>
      </c>
      <c r="M210" s="122">
        <f t="shared" si="65"/>
        <v>0.89811542991755011</v>
      </c>
      <c r="N210" s="122">
        <f t="shared" si="65"/>
        <v>0.9206716850028952</v>
      </c>
      <c r="O210" s="122">
        <f t="shared" si="65"/>
        <v>0.9102736653207717</v>
      </c>
      <c r="P210" s="122">
        <f t="shared" si="65"/>
        <v>0.92748267898383374</v>
      </c>
      <c r="Q210" s="64">
        <f t="shared" si="65"/>
        <v>0.92206477732793524</v>
      </c>
      <c r="R210" s="532">
        <f t="shared" si="65"/>
        <v>0.93728222996515675</v>
      </c>
      <c r="S210" s="516"/>
      <c r="T210" s="10"/>
      <c r="V210" s="20"/>
      <c r="W210" s="20"/>
      <c r="BD210" s="5"/>
    </row>
    <row r="211" spans="1:56" ht="15" customHeight="1" x14ac:dyDescent="0.25">
      <c r="C211" s="15" t="s">
        <v>30</v>
      </c>
      <c r="D211" s="15"/>
      <c r="E211" s="15"/>
      <c r="F211" s="34"/>
      <c r="G211" s="9"/>
      <c r="H211" s="9"/>
      <c r="I211" s="16"/>
      <c r="J211" s="16"/>
      <c r="K211" s="16"/>
      <c r="L211" s="16"/>
      <c r="M211" s="17"/>
      <c r="N211" s="17"/>
      <c r="O211" s="17"/>
      <c r="P211" s="17"/>
      <c r="Q211" s="17"/>
      <c r="R211" s="9"/>
      <c r="S211" s="9"/>
      <c r="T211" s="10"/>
      <c r="V211" s="20"/>
      <c r="W211" s="20"/>
      <c r="BD211" s="5" t="s">
        <v>31</v>
      </c>
    </row>
    <row r="212" spans="1:56" s="20" customFormat="1" ht="15" customHeight="1" x14ac:dyDescent="0.25">
      <c r="D212" s="346"/>
      <c r="E212" s="424"/>
      <c r="F212" s="424"/>
      <c r="G212" s="425"/>
      <c r="H212" s="425"/>
      <c r="I212" s="16"/>
      <c r="J212" s="16"/>
      <c r="K212" s="16"/>
      <c r="L212" s="16"/>
      <c r="M212" s="17"/>
      <c r="N212" s="17"/>
      <c r="O212" s="17"/>
      <c r="P212" s="17"/>
      <c r="Q212" s="17"/>
      <c r="R212" s="425"/>
      <c r="S212" s="60"/>
      <c r="BD212" s="56"/>
    </row>
    <row r="213" spans="1:56" s="20" customFormat="1" ht="15" customHeight="1" x14ac:dyDescent="0.25">
      <c r="C213" s="306"/>
      <c r="D213" s="306"/>
      <c r="E213" s="426" t="s">
        <v>34</v>
      </c>
      <c r="F213" s="433">
        <f>SUM(G213:R213)</f>
        <v>301</v>
      </c>
      <c r="G213" s="265">
        <v>25</v>
      </c>
      <c r="H213" s="265">
        <v>25</v>
      </c>
      <c r="I213" s="306">
        <v>25</v>
      </c>
      <c r="J213" s="306">
        <v>26</v>
      </c>
      <c r="K213" s="306">
        <v>26</v>
      </c>
      <c r="L213" s="306">
        <v>25</v>
      </c>
      <c r="M213" s="306">
        <v>24</v>
      </c>
      <c r="N213" s="306">
        <v>26</v>
      </c>
      <c r="O213" s="306">
        <v>26</v>
      </c>
      <c r="P213" s="265">
        <v>25</v>
      </c>
      <c r="Q213" s="265">
        <v>22</v>
      </c>
      <c r="R213" s="265">
        <v>26</v>
      </c>
      <c r="S213" s="306"/>
      <c r="T213" s="262"/>
      <c r="U213" s="262"/>
      <c r="V213" s="262"/>
      <c r="W213" s="262"/>
      <c r="X213" s="262"/>
      <c r="Y213" s="262"/>
      <c r="Z213" s="262"/>
      <c r="AA213" s="262"/>
      <c r="AB213" s="262"/>
      <c r="AC213" s="262"/>
      <c r="AD213" s="262"/>
      <c r="AE213" s="262"/>
      <c r="AF213" s="262"/>
      <c r="AG213" s="262"/>
      <c r="AH213" s="262"/>
      <c r="AI213" s="262"/>
      <c r="AJ213" s="262"/>
      <c r="AK213" s="262"/>
      <c r="AL213" s="262"/>
      <c r="BD213" s="56"/>
    </row>
    <row r="214" spans="1:56" s="20" customFormat="1" ht="15" customHeight="1" x14ac:dyDescent="0.25">
      <c r="C214" s="266"/>
      <c r="D214" s="266"/>
      <c r="E214" s="496" t="s">
        <v>97</v>
      </c>
      <c r="F214" s="433">
        <f>SUM(G214:R214)</f>
        <v>62679</v>
      </c>
      <c r="G214" s="265">
        <v>3364</v>
      </c>
      <c r="H214" s="265">
        <v>4333</v>
      </c>
      <c r="I214" s="265">
        <v>4244</v>
      </c>
      <c r="J214" s="265">
        <v>4339</v>
      </c>
      <c r="K214" s="265">
        <v>4667</v>
      </c>
      <c r="L214" s="265">
        <v>4806</v>
      </c>
      <c r="M214" s="265">
        <v>4997</v>
      </c>
      <c r="N214" s="265">
        <v>6251</v>
      </c>
      <c r="O214" s="265">
        <v>6702</v>
      </c>
      <c r="P214" s="265">
        <v>6503</v>
      </c>
      <c r="Q214" s="265">
        <v>6077</v>
      </c>
      <c r="R214" s="265">
        <v>6396</v>
      </c>
      <c r="S214" s="306"/>
      <c r="T214" s="262"/>
      <c r="U214" s="262"/>
      <c r="V214" s="262"/>
      <c r="W214" s="262"/>
      <c r="X214" s="262"/>
      <c r="Y214" s="262"/>
      <c r="Z214" s="262"/>
      <c r="AA214" s="262"/>
      <c r="AB214" s="262"/>
      <c r="AC214" s="262"/>
      <c r="AD214" s="262"/>
      <c r="AE214" s="262"/>
      <c r="AF214" s="262"/>
      <c r="AG214" s="262"/>
      <c r="AH214" s="262"/>
      <c r="AI214" s="262"/>
      <c r="AJ214" s="262"/>
      <c r="AK214" s="262"/>
      <c r="AL214" s="262"/>
      <c r="BD214" s="56"/>
    </row>
    <row r="215" spans="1:56" s="20" customFormat="1" ht="15" customHeight="1" x14ac:dyDescent="0.25">
      <c r="C215" s="263"/>
      <c r="D215" s="266"/>
      <c r="E215" s="496" t="s">
        <v>98</v>
      </c>
      <c r="F215" s="433">
        <f>SUM(G215:R215)</f>
        <v>16944</v>
      </c>
      <c r="G215" s="265">
        <v>599</v>
      </c>
      <c r="H215" s="265">
        <v>857</v>
      </c>
      <c r="I215" s="265">
        <v>1052</v>
      </c>
      <c r="J215" s="265">
        <v>998</v>
      </c>
      <c r="K215" s="265">
        <v>1136</v>
      </c>
      <c r="L215" s="265">
        <v>1445</v>
      </c>
      <c r="M215" s="265">
        <v>1525</v>
      </c>
      <c r="N215" s="265">
        <v>1590</v>
      </c>
      <c r="O215" s="265">
        <v>2029</v>
      </c>
      <c r="P215" s="265">
        <v>2008</v>
      </c>
      <c r="Q215" s="265">
        <v>1822</v>
      </c>
      <c r="R215" s="306">
        <v>1883</v>
      </c>
      <c r="S215" s="306"/>
      <c r="T215" s="262"/>
      <c r="U215" s="262"/>
      <c r="V215" s="262"/>
      <c r="W215" s="262"/>
      <c r="X215" s="262"/>
      <c r="Y215" s="262"/>
      <c r="Z215" s="262"/>
      <c r="AA215" s="262"/>
      <c r="AB215" s="262"/>
      <c r="AC215" s="262"/>
      <c r="AD215" s="262"/>
      <c r="AE215" s="262"/>
      <c r="AF215" s="262"/>
      <c r="AG215" s="262"/>
      <c r="AH215" s="262"/>
      <c r="AI215" s="262"/>
      <c r="AJ215" s="262"/>
      <c r="AK215" s="262"/>
      <c r="AL215" s="262"/>
      <c r="BD215" s="56"/>
    </row>
    <row r="216" spans="1:56" s="20" customFormat="1" ht="15" customHeight="1" x14ac:dyDescent="0.25">
      <c r="C216" s="263"/>
      <c r="D216" s="266"/>
      <c r="E216" s="496"/>
      <c r="F216" s="433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306"/>
      <c r="S216" s="306"/>
      <c r="T216" s="262"/>
      <c r="U216" s="262"/>
      <c r="V216" s="262"/>
      <c r="W216" s="262"/>
      <c r="X216" s="262"/>
      <c r="Y216" s="262"/>
      <c r="Z216" s="262"/>
      <c r="AA216" s="262"/>
      <c r="AB216" s="262"/>
      <c r="AC216" s="262"/>
      <c r="AD216" s="262"/>
      <c r="AE216" s="262"/>
      <c r="AF216" s="262"/>
      <c r="AG216" s="262"/>
      <c r="AH216" s="262"/>
      <c r="AI216" s="262"/>
      <c r="AJ216" s="262"/>
      <c r="AK216" s="262"/>
      <c r="AL216" s="262"/>
      <c r="BD216" s="56"/>
    </row>
    <row r="217" spans="1:56" s="20" customFormat="1" ht="15" customHeight="1" x14ac:dyDescent="0.25">
      <c r="C217" s="263"/>
      <c r="D217" s="266"/>
      <c r="E217" s="307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306"/>
      <c r="S217" s="306"/>
      <c r="T217" s="262"/>
      <c r="U217" s="262"/>
      <c r="V217" s="262"/>
      <c r="W217" s="262"/>
      <c r="X217" s="262"/>
      <c r="Y217" s="262"/>
      <c r="Z217" s="262"/>
      <c r="AA217" s="262"/>
      <c r="AB217" s="262"/>
      <c r="AC217" s="262"/>
      <c r="AD217" s="262"/>
      <c r="AE217" s="262"/>
      <c r="AF217" s="262"/>
      <c r="AG217" s="262"/>
      <c r="AH217" s="262"/>
      <c r="AI217" s="262"/>
      <c r="AJ217" s="262"/>
      <c r="AK217" s="262"/>
      <c r="AL217" s="262"/>
      <c r="BD217" s="56"/>
    </row>
    <row r="218" spans="1:56" s="20" customFormat="1" ht="15" customHeight="1" x14ac:dyDescent="0.25">
      <c r="C218" s="263"/>
      <c r="D218" s="266"/>
      <c r="E218" s="266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306"/>
      <c r="S218" s="306"/>
      <c r="T218" s="262"/>
      <c r="U218" s="262"/>
      <c r="V218" s="308"/>
      <c r="W218" s="262"/>
      <c r="X218" s="262"/>
      <c r="Y218" s="262"/>
      <c r="Z218" s="262"/>
      <c r="AA218" s="262"/>
      <c r="AB218" s="262"/>
      <c r="AC218" s="262"/>
      <c r="AD218" s="262"/>
      <c r="AE218" s="262"/>
      <c r="AF218" s="262"/>
      <c r="AG218" s="262"/>
      <c r="AH218" s="262"/>
      <c r="AI218" s="262"/>
      <c r="AJ218" s="262"/>
      <c r="AK218" s="262"/>
      <c r="AL218" s="262"/>
      <c r="BD218" s="56"/>
    </row>
    <row r="219" spans="1:56" ht="15" customHeight="1" x14ac:dyDescent="0.25">
      <c r="A219" s="262"/>
      <c r="B219" s="262"/>
      <c r="C219" s="263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66"/>
      <c r="Q219" s="266"/>
      <c r="R219" s="307"/>
      <c r="S219" s="307"/>
      <c r="T219" s="262"/>
      <c r="U219" s="262"/>
      <c r="V219" s="262"/>
      <c r="W219" s="262"/>
      <c r="X219" s="262"/>
      <c r="Y219" s="262"/>
      <c r="Z219" s="262"/>
      <c r="AA219" s="262"/>
      <c r="AB219" s="262"/>
      <c r="AC219" s="262"/>
      <c r="AD219" s="262"/>
      <c r="AE219" s="262"/>
      <c r="AF219" s="262"/>
      <c r="AG219" s="262"/>
      <c r="AH219" s="262"/>
      <c r="AI219" s="262"/>
      <c r="AJ219" s="262"/>
      <c r="AK219" s="262"/>
      <c r="AL219" s="262"/>
      <c r="BD219" s="5"/>
    </row>
    <row r="220" spans="1:56" ht="15" customHeight="1" x14ac:dyDescent="0.25">
      <c r="A220" s="262"/>
      <c r="B220" s="262"/>
      <c r="C220" s="263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66"/>
      <c r="Q220" s="266"/>
      <c r="R220" s="307"/>
      <c r="S220" s="307"/>
      <c r="T220" s="262"/>
      <c r="U220" s="262"/>
      <c r="V220" s="262"/>
      <c r="W220" s="262"/>
      <c r="X220" s="262"/>
      <c r="Y220" s="262"/>
      <c r="Z220" s="262"/>
      <c r="AA220" s="262"/>
      <c r="AB220" s="262"/>
      <c r="AC220" s="262"/>
      <c r="AD220" s="262"/>
      <c r="AE220" s="262"/>
      <c r="AF220" s="262"/>
      <c r="AG220" s="262"/>
      <c r="AH220" s="262"/>
      <c r="AI220" s="262"/>
      <c r="AJ220" s="262"/>
      <c r="AK220" s="262"/>
      <c r="AL220" s="262"/>
    </row>
    <row r="221" spans="1:56" ht="15" customHeight="1" x14ac:dyDescent="0.25">
      <c r="A221" s="262"/>
      <c r="B221" s="262"/>
      <c r="C221" s="262"/>
      <c r="D221" s="307"/>
      <c r="E221" s="307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262"/>
      <c r="W221" s="262"/>
      <c r="X221" s="262"/>
      <c r="Y221" s="262"/>
      <c r="Z221" s="262"/>
      <c r="AA221" s="262"/>
      <c r="AB221" s="262"/>
      <c r="AC221" s="262"/>
      <c r="AD221" s="262"/>
      <c r="AE221" s="262"/>
      <c r="AF221" s="262"/>
      <c r="AG221" s="262"/>
      <c r="AH221" s="262"/>
      <c r="AI221" s="262"/>
      <c r="AJ221" s="262"/>
      <c r="AK221" s="262"/>
      <c r="AL221" s="262"/>
    </row>
    <row r="222" spans="1:56" ht="15" customHeight="1" x14ac:dyDescent="0.25">
      <c r="A222" s="262"/>
      <c r="B222" s="262"/>
      <c r="C222" s="262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2"/>
      <c r="S222" s="262"/>
      <c r="T222" s="262"/>
      <c r="U222" s="262"/>
      <c r="V222" s="262"/>
    </row>
    <row r="223" spans="1:56" ht="15" customHeight="1" x14ac:dyDescent="0.25">
      <c r="A223" s="262"/>
      <c r="B223" s="262"/>
      <c r="C223" s="262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2"/>
      <c r="S223" s="262"/>
      <c r="T223" s="262"/>
      <c r="U223" s="262"/>
      <c r="V223" s="262"/>
    </row>
    <row r="224" spans="1:56" ht="15" customHeight="1" x14ac:dyDescent="0.25">
      <c r="A224" s="262"/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2"/>
      <c r="S224" s="262"/>
      <c r="T224" s="262"/>
      <c r="U224" s="262"/>
      <c r="V224" s="262"/>
    </row>
    <row r="225" spans="1:22" ht="15" customHeight="1" x14ac:dyDescent="0.25">
      <c r="A225" s="262"/>
      <c r="B225" s="262"/>
      <c r="C225" s="262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2"/>
      <c r="S225" s="262"/>
      <c r="T225" s="262"/>
      <c r="U225" s="262"/>
      <c r="V225" s="262"/>
    </row>
    <row r="226" spans="1:22" ht="15" customHeight="1" x14ac:dyDescent="0.25">
      <c r="A226" s="262"/>
      <c r="B226" s="262"/>
      <c r="C226" s="262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262"/>
      <c r="T226" s="262"/>
      <c r="U226" s="262"/>
    </row>
    <row r="227" spans="1:22" ht="15" customHeight="1" x14ac:dyDescent="0.25">
      <c r="A227" s="262"/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</row>
    <row r="228" spans="1:22" ht="15" customHeight="1" x14ac:dyDescent="0.25">
      <c r="A228" s="262"/>
      <c r="B228" s="262"/>
      <c r="C228" s="262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262"/>
      <c r="T228" s="262"/>
      <c r="U228" s="262"/>
    </row>
    <row r="229" spans="1:22" ht="15" customHeight="1" x14ac:dyDescent="0.25"/>
    <row r="230" spans="1:22" ht="15" customHeight="1" x14ac:dyDescent="0.25"/>
    <row r="231" spans="1:22" ht="15" customHeight="1" x14ac:dyDescent="0.25"/>
    <row r="232" spans="1:22" ht="15" customHeight="1" x14ac:dyDescent="0.25"/>
    <row r="233" spans="1:22" ht="15" customHeight="1" x14ac:dyDescent="0.25"/>
    <row r="234" spans="1:22" ht="15" customHeight="1" x14ac:dyDescent="0.25"/>
    <row r="235" spans="1:22" ht="15" customHeight="1" x14ac:dyDescent="0.25"/>
    <row r="236" spans="1:22" ht="15" customHeight="1" x14ac:dyDescent="0.25"/>
    <row r="237" spans="1:22" ht="15" customHeight="1" x14ac:dyDescent="0.25"/>
    <row r="238" spans="1:22" ht="15" customHeight="1" x14ac:dyDescent="0.25"/>
    <row r="239" spans="1:22" ht="15" customHeight="1" x14ac:dyDescent="0.25"/>
    <row r="240" spans="1:22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</sheetData>
  <sheetProtection password="A6F1" sheet="1" objects="1" scenarios="1"/>
  <protectedRanges>
    <protectedRange sqref="A206" name="Rango1"/>
  </protectedRanges>
  <mergeCells count="6">
    <mergeCell ref="A198:B198"/>
    <mergeCell ref="C5:E5"/>
    <mergeCell ref="A38:B38"/>
    <mergeCell ref="A79:B79"/>
    <mergeCell ref="A118:B118"/>
    <mergeCell ref="A158:B158"/>
  </mergeCells>
  <pageMargins left="0.19685039370078741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2:BP170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U74" sqref="U74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0.5703125" style="1" customWidth="1"/>
    <col min="5" max="5" width="8.7109375" style="1" customWidth="1"/>
    <col min="6" max="6" width="7.28515625" style="1" customWidth="1"/>
    <col min="7" max="11" width="6.85546875" style="1" customWidth="1"/>
    <col min="12" max="17" width="8.7109375" style="1" customWidth="1"/>
    <col min="18" max="19" width="11.42578125" style="1" customWidth="1"/>
    <col min="20" max="20" width="11.42578125" style="1" hidden="1" customWidth="1"/>
    <col min="21" max="24" width="11.4257812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00" t="s">
        <v>183</v>
      </c>
      <c r="BP4" s="5"/>
    </row>
    <row r="5" spans="1:68" ht="33.75" customHeight="1" x14ac:dyDescent="0.25">
      <c r="A5" s="6"/>
      <c r="C5" s="647" t="s">
        <v>1</v>
      </c>
      <c r="D5" s="649"/>
      <c r="E5" s="8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9"/>
      <c r="S5" s="9"/>
      <c r="T5" s="400" t="s">
        <v>182</v>
      </c>
      <c r="U5" s="10"/>
      <c r="V5" s="10"/>
      <c r="BP5" s="5" t="s">
        <v>15</v>
      </c>
    </row>
    <row r="6" spans="1:68" ht="15" customHeight="1" x14ac:dyDescent="0.25">
      <c r="C6" s="141" t="s">
        <v>42</v>
      </c>
      <c r="D6" s="142"/>
      <c r="E6" s="143">
        <f>SUM(F6:Q6)</f>
        <v>2893</v>
      </c>
      <c r="F6" s="143">
        <f>SUM(F7:F14)</f>
        <v>161</v>
      </c>
      <c r="G6" s="143">
        <f t="shared" ref="G6:Q6" si="0">SUM(G7:G14)</f>
        <v>233</v>
      </c>
      <c r="H6" s="143">
        <f t="shared" si="0"/>
        <v>216</v>
      </c>
      <c r="I6" s="143">
        <f t="shared" si="0"/>
        <v>170</v>
      </c>
      <c r="J6" s="143">
        <f t="shared" si="0"/>
        <v>216</v>
      </c>
      <c r="K6" s="143">
        <f t="shared" si="0"/>
        <v>255</v>
      </c>
      <c r="L6" s="143">
        <f t="shared" si="0"/>
        <v>215</v>
      </c>
      <c r="M6" s="143">
        <f t="shared" si="0"/>
        <v>240</v>
      </c>
      <c r="N6" s="143">
        <f t="shared" si="0"/>
        <v>233</v>
      </c>
      <c r="O6" s="143">
        <f t="shared" si="0"/>
        <v>328</v>
      </c>
      <c r="P6" s="143">
        <f t="shared" si="0"/>
        <v>260</v>
      </c>
      <c r="Q6" s="144">
        <f t="shared" si="0"/>
        <v>366</v>
      </c>
      <c r="R6" s="516"/>
      <c r="S6" s="9"/>
      <c r="T6" s="9"/>
      <c r="U6" s="10"/>
      <c r="V6" s="10"/>
      <c r="BP6" s="5" t="s">
        <v>16</v>
      </c>
    </row>
    <row r="7" spans="1:68" ht="15" customHeight="1" x14ac:dyDescent="0.25">
      <c r="C7" s="80"/>
      <c r="D7" s="414" t="s">
        <v>89</v>
      </c>
      <c r="E7" s="81">
        <f>SUM(F7:Q7)</f>
        <v>69</v>
      </c>
      <c r="F7" s="36">
        <v>4</v>
      </c>
      <c r="G7" s="36">
        <v>5</v>
      </c>
      <c r="H7" s="336">
        <v>7</v>
      </c>
      <c r="I7" s="336">
        <v>6</v>
      </c>
      <c r="J7" s="336">
        <v>4</v>
      </c>
      <c r="K7" s="336">
        <v>3</v>
      </c>
      <c r="L7" s="336">
        <v>7</v>
      </c>
      <c r="M7" s="336">
        <v>7</v>
      </c>
      <c r="N7" s="336">
        <v>6</v>
      </c>
      <c r="O7" s="336">
        <v>8</v>
      </c>
      <c r="P7" s="336">
        <v>5</v>
      </c>
      <c r="Q7" s="83">
        <v>7</v>
      </c>
      <c r="R7" s="516"/>
      <c r="S7" s="9"/>
      <c r="T7" s="9"/>
      <c r="U7" s="10"/>
      <c r="V7" s="10"/>
      <c r="BP7" s="5"/>
    </row>
    <row r="8" spans="1:68" ht="15" customHeight="1" x14ac:dyDescent="0.25">
      <c r="C8" s="80"/>
      <c r="D8" s="414" t="s">
        <v>90</v>
      </c>
      <c r="E8" s="81">
        <f t="shared" ref="E8:E14" si="1">SUM(F8:Q8)</f>
        <v>211</v>
      </c>
      <c r="F8" s="36">
        <v>16</v>
      </c>
      <c r="G8" s="36">
        <v>15</v>
      </c>
      <c r="H8" s="336">
        <v>18</v>
      </c>
      <c r="I8" s="336">
        <v>14</v>
      </c>
      <c r="J8" s="336">
        <v>17</v>
      </c>
      <c r="K8" s="336">
        <v>19</v>
      </c>
      <c r="L8" s="336">
        <v>14</v>
      </c>
      <c r="M8" s="336">
        <v>14</v>
      </c>
      <c r="N8" s="336">
        <v>21</v>
      </c>
      <c r="O8" s="336">
        <v>17</v>
      </c>
      <c r="P8" s="336">
        <v>22</v>
      </c>
      <c r="Q8" s="83">
        <v>24</v>
      </c>
      <c r="R8" s="516"/>
      <c r="S8" s="9"/>
      <c r="T8" s="9"/>
      <c r="U8" s="10"/>
      <c r="V8" s="10"/>
      <c r="BP8" s="5"/>
    </row>
    <row r="9" spans="1:68" ht="15" customHeight="1" x14ac:dyDescent="0.25">
      <c r="C9" s="80"/>
      <c r="D9" s="414" t="s">
        <v>91</v>
      </c>
      <c r="E9" s="81">
        <f t="shared" si="1"/>
        <v>468</v>
      </c>
      <c r="F9" s="36">
        <v>16</v>
      </c>
      <c r="G9" s="36">
        <v>28</v>
      </c>
      <c r="H9" s="336">
        <v>42</v>
      </c>
      <c r="I9" s="336">
        <v>33</v>
      </c>
      <c r="J9" s="336">
        <v>35</v>
      </c>
      <c r="K9" s="336">
        <v>40</v>
      </c>
      <c r="L9" s="336">
        <v>43</v>
      </c>
      <c r="M9" s="336">
        <v>47</v>
      </c>
      <c r="N9" s="336">
        <v>37</v>
      </c>
      <c r="O9" s="336">
        <v>41</v>
      </c>
      <c r="P9" s="336">
        <v>54</v>
      </c>
      <c r="Q9" s="83">
        <v>52</v>
      </c>
      <c r="R9" s="516"/>
      <c r="S9" s="9"/>
      <c r="T9" s="9"/>
      <c r="U9" s="10"/>
      <c r="V9" s="10"/>
      <c r="BP9" s="5"/>
    </row>
    <row r="10" spans="1:68" ht="15" customHeight="1" x14ac:dyDescent="0.25">
      <c r="C10" s="80"/>
      <c r="D10" s="414" t="s">
        <v>92</v>
      </c>
      <c r="E10" s="81">
        <f t="shared" si="1"/>
        <v>417</v>
      </c>
      <c r="F10" s="36">
        <v>25</v>
      </c>
      <c r="G10" s="36">
        <v>35</v>
      </c>
      <c r="H10" s="336">
        <v>24</v>
      </c>
      <c r="I10" s="336">
        <v>31</v>
      </c>
      <c r="J10" s="336">
        <v>41</v>
      </c>
      <c r="K10" s="336">
        <v>45</v>
      </c>
      <c r="L10" s="336">
        <v>35</v>
      </c>
      <c r="M10" s="336">
        <v>37</v>
      </c>
      <c r="N10" s="336">
        <v>32</v>
      </c>
      <c r="O10" s="336">
        <v>43</v>
      </c>
      <c r="P10" s="336">
        <v>35</v>
      </c>
      <c r="Q10" s="83">
        <v>34</v>
      </c>
      <c r="R10" s="516"/>
      <c r="S10" s="9"/>
      <c r="T10" s="9"/>
      <c r="U10" s="10"/>
      <c r="V10" s="10"/>
      <c r="BP10" s="5"/>
    </row>
    <row r="11" spans="1:68" ht="15" customHeight="1" x14ac:dyDescent="0.25">
      <c r="C11" s="80"/>
      <c r="D11" s="414" t="s">
        <v>93</v>
      </c>
      <c r="E11" s="81">
        <f t="shared" si="1"/>
        <v>347</v>
      </c>
      <c r="F11" s="36">
        <v>23</v>
      </c>
      <c r="G11" s="36">
        <v>39</v>
      </c>
      <c r="H11" s="336">
        <v>27</v>
      </c>
      <c r="I11" s="336">
        <v>25</v>
      </c>
      <c r="J11" s="336">
        <v>34</v>
      </c>
      <c r="K11" s="336">
        <v>30</v>
      </c>
      <c r="L11" s="336">
        <v>23</v>
      </c>
      <c r="M11" s="336">
        <v>23</v>
      </c>
      <c r="N11" s="336">
        <v>23</v>
      </c>
      <c r="O11" s="336">
        <v>31</v>
      </c>
      <c r="P11" s="336">
        <v>33</v>
      </c>
      <c r="Q11" s="83">
        <v>36</v>
      </c>
      <c r="R11" s="516"/>
      <c r="S11" s="9"/>
      <c r="T11" s="9"/>
      <c r="U11" s="10"/>
      <c r="V11" s="10"/>
      <c r="BP11" s="5"/>
    </row>
    <row r="12" spans="1:68" ht="15" customHeight="1" x14ac:dyDescent="0.25">
      <c r="C12" s="80"/>
      <c r="D12" s="414" t="s">
        <v>94</v>
      </c>
      <c r="E12" s="81">
        <f t="shared" si="1"/>
        <v>779</v>
      </c>
      <c r="F12" s="36">
        <v>35</v>
      </c>
      <c r="G12" s="36">
        <v>70</v>
      </c>
      <c r="H12" s="336">
        <v>61</v>
      </c>
      <c r="I12" s="336">
        <v>40</v>
      </c>
      <c r="J12" s="336">
        <v>56</v>
      </c>
      <c r="K12" s="336">
        <v>85</v>
      </c>
      <c r="L12" s="336">
        <v>67</v>
      </c>
      <c r="M12" s="336">
        <v>77</v>
      </c>
      <c r="N12" s="336">
        <v>67</v>
      </c>
      <c r="O12" s="336">
        <v>66</v>
      </c>
      <c r="P12" s="336">
        <v>61</v>
      </c>
      <c r="Q12" s="83">
        <v>94</v>
      </c>
      <c r="R12" s="516"/>
      <c r="S12" s="9"/>
      <c r="T12" s="9"/>
      <c r="U12" s="10"/>
      <c r="V12" s="10"/>
      <c r="BP12" s="5"/>
    </row>
    <row r="13" spans="1:68" ht="15" customHeight="1" x14ac:dyDescent="0.25">
      <c r="C13" s="80"/>
      <c r="D13" s="414" t="s">
        <v>200</v>
      </c>
      <c r="E13" s="81">
        <f t="shared" si="1"/>
        <v>196</v>
      </c>
      <c r="F13" s="36" t="s">
        <v>176</v>
      </c>
      <c r="G13" s="36" t="s">
        <v>176</v>
      </c>
      <c r="H13" s="36" t="s">
        <v>176</v>
      </c>
      <c r="I13" s="36" t="s">
        <v>176</v>
      </c>
      <c r="J13" s="36" t="s">
        <v>176</v>
      </c>
      <c r="K13" s="36" t="s">
        <v>176</v>
      </c>
      <c r="L13" s="36" t="s">
        <v>176</v>
      </c>
      <c r="M13" s="36" t="s">
        <v>176</v>
      </c>
      <c r="N13" s="336">
        <v>13</v>
      </c>
      <c r="O13" s="336">
        <v>78</v>
      </c>
      <c r="P13" s="336">
        <v>25</v>
      </c>
      <c r="Q13" s="83">
        <v>80</v>
      </c>
      <c r="R13" s="516"/>
      <c r="S13" s="9"/>
      <c r="T13" s="9"/>
      <c r="U13" s="10"/>
      <c r="V13" s="10"/>
      <c r="BP13" s="5"/>
    </row>
    <row r="14" spans="1:68" ht="15" customHeight="1" x14ac:dyDescent="0.25">
      <c r="C14" s="156"/>
      <c r="D14" s="415" t="s">
        <v>95</v>
      </c>
      <c r="E14" s="94">
        <f t="shared" si="1"/>
        <v>406</v>
      </c>
      <c r="F14" s="95">
        <v>42</v>
      </c>
      <c r="G14" s="95">
        <v>41</v>
      </c>
      <c r="H14" s="337">
        <v>37</v>
      </c>
      <c r="I14" s="352">
        <v>21</v>
      </c>
      <c r="J14" s="352">
        <v>29</v>
      </c>
      <c r="K14" s="336">
        <v>33</v>
      </c>
      <c r="L14" s="336">
        <v>26</v>
      </c>
      <c r="M14" s="336">
        <v>35</v>
      </c>
      <c r="N14" s="336">
        <v>34</v>
      </c>
      <c r="O14" s="336">
        <v>44</v>
      </c>
      <c r="P14" s="336">
        <v>25</v>
      </c>
      <c r="Q14" s="83">
        <v>39</v>
      </c>
      <c r="R14" s="516"/>
      <c r="S14" s="9"/>
      <c r="T14" s="9"/>
      <c r="U14" s="10"/>
      <c r="V14" s="10"/>
      <c r="BP14" s="5"/>
    </row>
    <row r="15" spans="1:68" ht="15" customHeight="1" x14ac:dyDescent="0.25">
      <c r="A15" s="646"/>
      <c r="B15" s="646"/>
      <c r="C15" s="145" t="s">
        <v>172</v>
      </c>
      <c r="D15" s="49"/>
      <c r="E15" s="105">
        <f>SUM(E16:E23)</f>
        <v>134.25</v>
      </c>
      <c r="F15" s="81">
        <f>SUM(F16:F23)</f>
        <v>98</v>
      </c>
      <c r="G15" s="81">
        <f>SUM(G16:G23)</f>
        <v>100</v>
      </c>
      <c r="H15" s="105">
        <f>SUM(H16:H23)</f>
        <v>102</v>
      </c>
      <c r="I15" s="179">
        <f t="shared" ref="I15:Q15" si="2">SUM(I16:I23)</f>
        <v>110</v>
      </c>
      <c r="J15" s="179">
        <f t="shared" si="2"/>
        <v>116</v>
      </c>
      <c r="K15" s="124">
        <f t="shared" si="2"/>
        <v>116</v>
      </c>
      <c r="L15" s="124">
        <f t="shared" si="2"/>
        <v>116</v>
      </c>
      <c r="M15" s="124">
        <f t="shared" si="2"/>
        <v>122</v>
      </c>
      <c r="N15" s="124">
        <f t="shared" si="2"/>
        <v>154</v>
      </c>
      <c r="O15" s="124">
        <f t="shared" si="2"/>
        <v>154</v>
      </c>
      <c r="P15" s="124">
        <f t="shared" si="2"/>
        <v>172</v>
      </c>
      <c r="Q15" s="125">
        <f t="shared" si="2"/>
        <v>171</v>
      </c>
      <c r="R15" s="27"/>
      <c r="S15" s="9"/>
      <c r="T15" s="9"/>
      <c r="U15" s="10"/>
      <c r="V15" s="10"/>
      <c r="BP15" s="5" t="s">
        <v>18</v>
      </c>
    </row>
    <row r="16" spans="1:68" ht="15" customHeight="1" x14ac:dyDescent="0.25">
      <c r="A16" s="12"/>
      <c r="B16" s="12"/>
      <c r="C16" s="84"/>
      <c r="D16" s="82" t="s">
        <v>89</v>
      </c>
      <c r="E16" s="146">
        <f>AVERAGE(F16:Q16)</f>
        <v>6.166666666666667</v>
      </c>
      <c r="F16" s="36">
        <v>6</v>
      </c>
      <c r="G16" s="36">
        <v>6</v>
      </c>
      <c r="H16" s="29">
        <v>4</v>
      </c>
      <c r="I16" s="29">
        <v>4</v>
      </c>
      <c r="J16" s="29">
        <v>6</v>
      </c>
      <c r="K16" s="29">
        <v>6</v>
      </c>
      <c r="L16" s="29">
        <v>6</v>
      </c>
      <c r="M16" s="29">
        <v>6</v>
      </c>
      <c r="N16" s="484">
        <v>6</v>
      </c>
      <c r="O16" s="484">
        <v>6</v>
      </c>
      <c r="P16" s="484">
        <v>8</v>
      </c>
      <c r="Q16" s="478">
        <v>10</v>
      </c>
      <c r="R16" s="27"/>
      <c r="S16" s="9"/>
      <c r="T16" s="9"/>
      <c r="U16" s="10"/>
      <c r="V16" s="10"/>
      <c r="BP16" s="5"/>
    </row>
    <row r="17" spans="1:68" ht="15" customHeight="1" x14ac:dyDescent="0.25">
      <c r="A17" s="12"/>
      <c r="B17" s="12"/>
      <c r="C17" s="84"/>
      <c r="D17" s="82" t="s">
        <v>90</v>
      </c>
      <c r="E17" s="146">
        <f t="shared" ref="E17:E23" si="3">AVERAGE(F17:Q17)</f>
        <v>16.416666666666668</v>
      </c>
      <c r="F17" s="36">
        <v>14</v>
      </c>
      <c r="G17" s="36">
        <v>14</v>
      </c>
      <c r="H17" s="29">
        <v>14</v>
      </c>
      <c r="I17" s="29">
        <v>15</v>
      </c>
      <c r="J17" s="29">
        <v>14</v>
      </c>
      <c r="K17" s="29">
        <v>14</v>
      </c>
      <c r="L17" s="29">
        <v>14</v>
      </c>
      <c r="M17" s="29">
        <v>14</v>
      </c>
      <c r="N17" s="484">
        <v>20</v>
      </c>
      <c r="O17" s="484">
        <v>20</v>
      </c>
      <c r="P17" s="484">
        <v>20</v>
      </c>
      <c r="Q17" s="478">
        <v>24</v>
      </c>
      <c r="R17" s="27"/>
      <c r="S17" s="9"/>
      <c r="T17" s="9"/>
      <c r="U17" s="10"/>
      <c r="V17" s="10"/>
      <c r="BP17" s="5"/>
    </row>
    <row r="18" spans="1:68" ht="15" customHeight="1" x14ac:dyDescent="0.25">
      <c r="A18" s="12"/>
      <c r="B18" s="12"/>
      <c r="C18" s="84"/>
      <c r="D18" s="82" t="s">
        <v>91</v>
      </c>
      <c r="E18" s="146">
        <f t="shared" si="3"/>
        <v>20.75</v>
      </c>
      <c r="F18" s="36">
        <v>18</v>
      </c>
      <c r="G18" s="36">
        <v>18</v>
      </c>
      <c r="H18" s="29">
        <v>18</v>
      </c>
      <c r="I18" s="29">
        <v>18</v>
      </c>
      <c r="J18" s="29">
        <v>18</v>
      </c>
      <c r="K18" s="29">
        <v>18</v>
      </c>
      <c r="L18" s="29">
        <v>18</v>
      </c>
      <c r="M18" s="29">
        <v>18</v>
      </c>
      <c r="N18" s="484">
        <v>24</v>
      </c>
      <c r="O18" s="484">
        <v>24</v>
      </c>
      <c r="P18" s="484">
        <v>32</v>
      </c>
      <c r="Q18" s="478">
        <v>25</v>
      </c>
      <c r="R18" s="27"/>
      <c r="S18" s="9"/>
      <c r="T18" s="9"/>
      <c r="U18" s="10"/>
      <c r="V18" s="10"/>
      <c r="BP18" s="5"/>
    </row>
    <row r="19" spans="1:68" ht="15" customHeight="1" x14ac:dyDescent="0.25">
      <c r="A19" s="12"/>
      <c r="B19" s="12"/>
      <c r="C19" s="84"/>
      <c r="D19" s="82" t="s">
        <v>92</v>
      </c>
      <c r="E19" s="146">
        <f t="shared" si="3"/>
        <v>22.083333333333332</v>
      </c>
      <c r="F19" s="36">
        <v>18</v>
      </c>
      <c r="G19" s="36">
        <v>18</v>
      </c>
      <c r="H19" s="29">
        <v>18</v>
      </c>
      <c r="I19" s="29">
        <v>19</v>
      </c>
      <c r="J19" s="29">
        <v>24</v>
      </c>
      <c r="K19" s="29">
        <v>24</v>
      </c>
      <c r="L19" s="29">
        <v>24</v>
      </c>
      <c r="M19" s="29">
        <v>24</v>
      </c>
      <c r="N19" s="484">
        <v>24</v>
      </c>
      <c r="O19" s="484">
        <v>24</v>
      </c>
      <c r="P19" s="484">
        <v>24</v>
      </c>
      <c r="Q19" s="478">
        <v>24</v>
      </c>
      <c r="R19" s="27"/>
      <c r="S19" s="9"/>
      <c r="T19" s="9"/>
      <c r="U19" s="10"/>
      <c r="V19" s="10"/>
      <c r="BP19" s="5"/>
    </row>
    <row r="20" spans="1:68" ht="15" customHeight="1" x14ac:dyDescent="0.25">
      <c r="A20" s="12"/>
      <c r="B20" s="12"/>
      <c r="C20" s="84"/>
      <c r="D20" s="82" t="s">
        <v>93</v>
      </c>
      <c r="E20" s="146">
        <f t="shared" si="3"/>
        <v>19.166666666666668</v>
      </c>
      <c r="F20" s="36">
        <v>12</v>
      </c>
      <c r="G20" s="36">
        <v>14</v>
      </c>
      <c r="H20" s="29">
        <v>18</v>
      </c>
      <c r="I20" s="29">
        <v>18</v>
      </c>
      <c r="J20" s="29">
        <v>18</v>
      </c>
      <c r="K20" s="29">
        <v>18</v>
      </c>
      <c r="L20" s="29">
        <v>18</v>
      </c>
      <c r="M20" s="29">
        <v>18</v>
      </c>
      <c r="N20" s="484">
        <v>24</v>
      </c>
      <c r="O20" s="484">
        <v>24</v>
      </c>
      <c r="P20" s="484">
        <v>24</v>
      </c>
      <c r="Q20" s="478">
        <v>24</v>
      </c>
      <c r="R20" s="27"/>
      <c r="S20" s="9"/>
      <c r="T20" s="9"/>
      <c r="U20" s="10"/>
      <c r="V20" s="10"/>
      <c r="BP20" s="5"/>
    </row>
    <row r="21" spans="1:68" ht="15" customHeight="1" x14ac:dyDescent="0.25">
      <c r="A21" s="12"/>
      <c r="B21" s="12"/>
      <c r="C21" s="84"/>
      <c r="D21" s="82" t="s">
        <v>94</v>
      </c>
      <c r="E21" s="146">
        <f t="shared" si="3"/>
        <v>19.666666666666668</v>
      </c>
      <c r="F21" s="36">
        <v>12</v>
      </c>
      <c r="G21" s="36">
        <v>12</v>
      </c>
      <c r="H21" s="29">
        <v>12</v>
      </c>
      <c r="I21" s="29">
        <v>18</v>
      </c>
      <c r="J21" s="29">
        <v>18</v>
      </c>
      <c r="K21" s="29">
        <v>18</v>
      </c>
      <c r="L21" s="29">
        <v>18</v>
      </c>
      <c r="M21" s="29">
        <v>24</v>
      </c>
      <c r="N21" s="484">
        <v>24</v>
      </c>
      <c r="O21" s="484">
        <v>24</v>
      </c>
      <c r="P21" s="484">
        <v>28</v>
      </c>
      <c r="Q21" s="478">
        <v>28</v>
      </c>
      <c r="R21" s="27"/>
      <c r="S21" s="9"/>
      <c r="T21" s="9"/>
      <c r="U21" s="10"/>
      <c r="V21" s="10"/>
      <c r="BP21" s="5"/>
    </row>
    <row r="22" spans="1:68" ht="15" customHeight="1" x14ac:dyDescent="0.25">
      <c r="A22" s="428"/>
      <c r="B22" s="428"/>
      <c r="C22" s="84"/>
      <c r="D22" s="82" t="s">
        <v>200</v>
      </c>
      <c r="E22" s="146">
        <f t="shared" si="3"/>
        <v>10</v>
      </c>
      <c r="F22" s="36" t="s">
        <v>176</v>
      </c>
      <c r="G22" s="36" t="s">
        <v>176</v>
      </c>
      <c r="H22" s="36" t="s">
        <v>176</v>
      </c>
      <c r="I22" s="36" t="s">
        <v>176</v>
      </c>
      <c r="J22" s="36" t="s">
        <v>176</v>
      </c>
      <c r="K22" s="36" t="s">
        <v>176</v>
      </c>
      <c r="L22" s="36" t="s">
        <v>176</v>
      </c>
      <c r="M22" s="36" t="s">
        <v>176</v>
      </c>
      <c r="N22" s="485">
        <v>8</v>
      </c>
      <c r="O22" s="485">
        <v>8</v>
      </c>
      <c r="P22" s="485">
        <v>12</v>
      </c>
      <c r="Q22" s="460">
        <v>12</v>
      </c>
      <c r="R22" s="27"/>
      <c r="S22" s="9"/>
      <c r="T22" s="9"/>
      <c r="U22" s="10"/>
      <c r="V22" s="10"/>
      <c r="BP22" s="5"/>
    </row>
    <row r="23" spans="1:68" ht="15" customHeight="1" x14ac:dyDescent="0.25">
      <c r="A23" s="12"/>
      <c r="B23" s="12"/>
      <c r="C23" s="84"/>
      <c r="D23" s="82" t="s">
        <v>95</v>
      </c>
      <c r="E23" s="146">
        <f t="shared" si="3"/>
        <v>20</v>
      </c>
      <c r="F23" s="36">
        <v>18</v>
      </c>
      <c r="G23" s="36">
        <v>18</v>
      </c>
      <c r="H23" s="29">
        <v>18</v>
      </c>
      <c r="I23" s="29">
        <v>18</v>
      </c>
      <c r="J23" s="29">
        <v>18</v>
      </c>
      <c r="K23" s="351">
        <v>18</v>
      </c>
      <c r="L23" s="351">
        <v>18</v>
      </c>
      <c r="M23" s="351">
        <v>18</v>
      </c>
      <c r="N23" s="486">
        <v>24</v>
      </c>
      <c r="O23" s="486">
        <v>24</v>
      </c>
      <c r="P23" s="486">
        <v>24</v>
      </c>
      <c r="Q23" s="560">
        <v>24</v>
      </c>
      <c r="R23" s="27"/>
      <c r="S23" s="9"/>
      <c r="T23" s="9"/>
      <c r="U23" s="10"/>
      <c r="V23" s="10"/>
      <c r="BP23" s="5"/>
    </row>
    <row r="24" spans="1:68" ht="15" customHeight="1" x14ac:dyDescent="0.25">
      <c r="A24" s="646"/>
      <c r="B24" s="646"/>
      <c r="C24" s="157" t="s">
        <v>199</v>
      </c>
      <c r="D24" s="123"/>
      <c r="E24" s="396">
        <f>SUM(E25:E31)</f>
        <v>243</v>
      </c>
      <c r="F24" s="124">
        <f>SUM(F25:F31)</f>
        <v>243</v>
      </c>
      <c r="G24" s="124">
        <f t="shared" ref="G24:Q24" si="4">SUM(G25:G31)</f>
        <v>243</v>
      </c>
      <c r="H24" s="396">
        <f t="shared" si="4"/>
        <v>243</v>
      </c>
      <c r="I24" s="124">
        <f t="shared" si="4"/>
        <v>243</v>
      </c>
      <c r="J24" s="124">
        <f t="shared" si="4"/>
        <v>243</v>
      </c>
      <c r="K24" s="81">
        <f t="shared" si="4"/>
        <v>243</v>
      </c>
      <c r="L24" s="81">
        <f t="shared" si="4"/>
        <v>243</v>
      </c>
      <c r="M24" s="81">
        <f t="shared" si="4"/>
        <v>243</v>
      </c>
      <c r="N24" s="81">
        <f t="shared" si="4"/>
        <v>243</v>
      </c>
      <c r="O24" s="81">
        <f t="shared" si="4"/>
        <v>243</v>
      </c>
      <c r="P24" s="124">
        <f t="shared" si="4"/>
        <v>243</v>
      </c>
      <c r="Q24" s="643">
        <f t="shared" si="4"/>
        <v>243</v>
      </c>
      <c r="R24" s="27"/>
      <c r="S24" s="9"/>
      <c r="T24" s="9"/>
      <c r="U24" s="10"/>
      <c r="V24" s="10"/>
      <c r="BP24" s="5" t="s">
        <v>18</v>
      </c>
    </row>
    <row r="25" spans="1:68" ht="15" customHeight="1" x14ac:dyDescent="0.25">
      <c r="A25" s="412"/>
      <c r="B25" s="412"/>
      <c r="C25" s="84"/>
      <c r="D25" s="82" t="s">
        <v>89</v>
      </c>
      <c r="E25" s="146">
        <f>AVERAGE(F25:Q25)</f>
        <v>25</v>
      </c>
      <c r="F25" s="36">
        <v>25</v>
      </c>
      <c r="G25" s="36">
        <v>25</v>
      </c>
      <c r="H25" s="29">
        <v>25</v>
      </c>
      <c r="I25" s="29">
        <v>25</v>
      </c>
      <c r="J25" s="29">
        <v>25</v>
      </c>
      <c r="K25" s="29">
        <v>25</v>
      </c>
      <c r="L25" s="29">
        <v>25</v>
      </c>
      <c r="M25" s="29">
        <v>25</v>
      </c>
      <c r="N25" s="29">
        <v>25</v>
      </c>
      <c r="O25" s="29">
        <v>25</v>
      </c>
      <c r="P25" s="29">
        <v>25</v>
      </c>
      <c r="Q25" s="644">
        <v>25</v>
      </c>
      <c r="R25" s="27"/>
      <c r="S25" s="9"/>
      <c r="T25" s="9"/>
      <c r="U25" s="10"/>
      <c r="V25" s="10"/>
      <c r="BP25" s="5"/>
    </row>
    <row r="26" spans="1:68" ht="15" customHeight="1" x14ac:dyDescent="0.25">
      <c r="A26" s="412"/>
      <c r="B26" s="412"/>
      <c r="C26" s="84"/>
      <c r="D26" s="82" t="s">
        <v>90</v>
      </c>
      <c r="E26" s="146">
        <f>AVERAGE(F26:Q26)</f>
        <v>20</v>
      </c>
      <c r="F26" s="36">
        <v>20</v>
      </c>
      <c r="G26" s="36">
        <v>20</v>
      </c>
      <c r="H26" s="29">
        <v>20</v>
      </c>
      <c r="I26" s="29">
        <v>20</v>
      </c>
      <c r="J26" s="29">
        <v>20</v>
      </c>
      <c r="K26" s="29">
        <v>20</v>
      </c>
      <c r="L26" s="29">
        <v>20</v>
      </c>
      <c r="M26" s="29">
        <v>20</v>
      </c>
      <c r="N26" s="29">
        <v>20</v>
      </c>
      <c r="O26" s="29">
        <v>20</v>
      </c>
      <c r="P26" s="29">
        <v>20</v>
      </c>
      <c r="Q26" s="644">
        <v>20</v>
      </c>
      <c r="R26" s="27"/>
      <c r="S26" s="9"/>
      <c r="T26" s="9"/>
      <c r="U26" s="10"/>
      <c r="V26" s="10"/>
      <c r="BP26" s="5"/>
    </row>
    <row r="27" spans="1:68" ht="15" customHeight="1" x14ac:dyDescent="0.25">
      <c r="A27" s="412"/>
      <c r="B27" s="412"/>
      <c r="C27" s="84"/>
      <c r="D27" s="82" t="s">
        <v>91</v>
      </c>
      <c r="E27" s="146">
        <f t="shared" ref="E27:E29" si="5">AVERAGE(F27:Q27)</f>
        <v>35</v>
      </c>
      <c r="F27" s="36">
        <v>35</v>
      </c>
      <c r="G27" s="36">
        <v>35</v>
      </c>
      <c r="H27" s="29">
        <v>35</v>
      </c>
      <c r="I27" s="29">
        <v>35</v>
      </c>
      <c r="J27" s="29">
        <v>35</v>
      </c>
      <c r="K27" s="29">
        <v>35</v>
      </c>
      <c r="L27" s="29">
        <v>35</v>
      </c>
      <c r="M27" s="29">
        <v>35</v>
      </c>
      <c r="N27" s="29">
        <v>35</v>
      </c>
      <c r="O27" s="29">
        <v>35</v>
      </c>
      <c r="P27" s="29">
        <v>35</v>
      </c>
      <c r="Q27" s="644">
        <v>35</v>
      </c>
      <c r="R27" s="27"/>
      <c r="S27" s="9"/>
      <c r="T27" s="9"/>
      <c r="U27" s="10"/>
      <c r="V27" s="10"/>
      <c r="BP27" s="5"/>
    </row>
    <row r="28" spans="1:68" ht="15" customHeight="1" x14ac:dyDescent="0.25">
      <c r="A28" s="412"/>
      <c r="B28" s="412"/>
      <c r="C28" s="84"/>
      <c r="D28" s="82" t="s">
        <v>92</v>
      </c>
      <c r="E28" s="146">
        <v>35</v>
      </c>
      <c r="F28" s="36">
        <v>35</v>
      </c>
      <c r="G28" s="36">
        <v>35</v>
      </c>
      <c r="H28" s="36">
        <v>35</v>
      </c>
      <c r="I28" s="36">
        <v>35</v>
      </c>
      <c r="J28" s="36">
        <v>35</v>
      </c>
      <c r="K28" s="36">
        <v>35</v>
      </c>
      <c r="L28" s="36">
        <v>35</v>
      </c>
      <c r="M28" s="36">
        <v>35</v>
      </c>
      <c r="N28" s="36">
        <v>35</v>
      </c>
      <c r="O28" s="36">
        <v>35</v>
      </c>
      <c r="P28" s="36">
        <v>35</v>
      </c>
      <c r="Q28" s="645">
        <v>35</v>
      </c>
      <c r="R28" s="27"/>
      <c r="S28" s="9"/>
      <c r="T28" s="9"/>
      <c r="U28" s="10"/>
      <c r="V28" s="10"/>
      <c r="BP28" s="5"/>
    </row>
    <row r="29" spans="1:68" ht="15" customHeight="1" x14ac:dyDescent="0.25">
      <c r="A29" s="412"/>
      <c r="B29" s="412"/>
      <c r="C29" s="84"/>
      <c r="D29" s="414" t="s">
        <v>93</v>
      </c>
      <c r="E29" s="146">
        <f t="shared" si="5"/>
        <v>35</v>
      </c>
      <c r="F29" s="36">
        <v>35</v>
      </c>
      <c r="G29" s="36">
        <v>35</v>
      </c>
      <c r="H29" s="29">
        <v>35</v>
      </c>
      <c r="I29" s="29">
        <v>35</v>
      </c>
      <c r="J29" s="29">
        <v>35</v>
      </c>
      <c r="K29" s="29">
        <v>35</v>
      </c>
      <c r="L29" s="29">
        <v>35</v>
      </c>
      <c r="M29" s="29">
        <v>35</v>
      </c>
      <c r="N29" s="29">
        <v>35</v>
      </c>
      <c r="O29" s="29">
        <v>35</v>
      </c>
      <c r="P29" s="29">
        <v>35</v>
      </c>
      <c r="Q29" s="644">
        <v>35</v>
      </c>
      <c r="R29" s="27"/>
      <c r="S29" s="9"/>
      <c r="T29" s="9"/>
      <c r="U29" s="10"/>
      <c r="V29" s="10"/>
      <c r="BP29" s="5"/>
    </row>
    <row r="30" spans="1:68" ht="15" customHeight="1" x14ac:dyDescent="0.25">
      <c r="A30" s="412"/>
      <c r="B30" s="412"/>
      <c r="C30" s="84"/>
      <c r="D30" s="82" t="s">
        <v>94</v>
      </c>
      <c r="E30" s="146">
        <f>AVERAGE(F30:Q30)</f>
        <v>69</v>
      </c>
      <c r="F30" s="36">
        <v>69</v>
      </c>
      <c r="G30" s="36">
        <v>69</v>
      </c>
      <c r="H30" s="29">
        <v>69</v>
      </c>
      <c r="I30" s="29">
        <v>69</v>
      </c>
      <c r="J30" s="29">
        <v>69</v>
      </c>
      <c r="K30" s="29">
        <v>69</v>
      </c>
      <c r="L30" s="29">
        <v>69</v>
      </c>
      <c r="M30" s="29">
        <v>69</v>
      </c>
      <c r="N30" s="29">
        <v>69</v>
      </c>
      <c r="O30" s="29">
        <v>69</v>
      </c>
      <c r="P30" s="29">
        <v>69</v>
      </c>
      <c r="Q30" s="644">
        <v>69</v>
      </c>
      <c r="R30" s="27"/>
      <c r="S30" s="9"/>
      <c r="T30" s="9"/>
      <c r="U30" s="10"/>
      <c r="V30" s="10"/>
      <c r="BP30" s="5"/>
    </row>
    <row r="31" spans="1:68" ht="15" customHeight="1" x14ac:dyDescent="0.25">
      <c r="A31" s="412"/>
      <c r="B31" s="412"/>
      <c r="C31" s="159"/>
      <c r="D31" s="415" t="s">
        <v>95</v>
      </c>
      <c r="E31" s="230">
        <f>AVERAGE(F31:Q31)</f>
        <v>24</v>
      </c>
      <c r="F31" s="95">
        <v>24</v>
      </c>
      <c r="G31" s="95">
        <v>24</v>
      </c>
      <c r="H31" s="351">
        <v>24</v>
      </c>
      <c r="I31" s="351">
        <v>24</v>
      </c>
      <c r="J31" s="351">
        <v>24</v>
      </c>
      <c r="K31" s="29">
        <v>24</v>
      </c>
      <c r="L31" s="29">
        <v>24</v>
      </c>
      <c r="M31" s="29">
        <v>24</v>
      </c>
      <c r="N31" s="29">
        <v>24</v>
      </c>
      <c r="O31" s="29">
        <v>24</v>
      </c>
      <c r="P31" s="29">
        <v>24</v>
      </c>
      <c r="Q31" s="85">
        <v>24</v>
      </c>
      <c r="R31" s="27"/>
      <c r="S31" s="9"/>
      <c r="T31" s="9"/>
      <c r="U31" s="10"/>
      <c r="V31" s="10"/>
      <c r="BP31" s="5"/>
    </row>
    <row r="32" spans="1:68" ht="15" customHeight="1" x14ac:dyDescent="0.25">
      <c r="A32" s="14"/>
      <c r="C32" s="157" t="s">
        <v>48</v>
      </c>
      <c r="D32" s="123"/>
      <c r="E32" s="158">
        <f t="shared" ref="E32:F39" si="6">E113/E122</f>
        <v>0.82641947195428478</v>
      </c>
      <c r="F32" s="158">
        <f t="shared" si="6"/>
        <v>0.78110599078341014</v>
      </c>
      <c r="G32" s="158">
        <f t="shared" ref="G32:Q32" si="7">G113/G122</f>
        <v>0.9279310344827586</v>
      </c>
      <c r="H32" s="158">
        <f t="shared" si="7"/>
        <v>0.85641998734977864</v>
      </c>
      <c r="I32" s="158">
        <f t="shared" si="7"/>
        <v>0.82045801526717554</v>
      </c>
      <c r="J32" s="158">
        <f t="shared" si="7"/>
        <v>0.8984983314794216</v>
      </c>
      <c r="K32" s="158">
        <f t="shared" si="7"/>
        <v>0.7919540229885057</v>
      </c>
      <c r="L32" s="158">
        <f t="shared" si="7"/>
        <v>0.87402669632925478</v>
      </c>
      <c r="M32" s="158">
        <f t="shared" si="7"/>
        <v>0.89638682252922419</v>
      </c>
      <c r="N32" s="158">
        <f t="shared" si="7"/>
        <v>0.8208118412200045</v>
      </c>
      <c r="O32" s="158">
        <f t="shared" si="7"/>
        <v>0.82718894009216593</v>
      </c>
      <c r="P32" s="158">
        <f t="shared" si="7"/>
        <v>0.76471727343144846</v>
      </c>
      <c r="Q32" s="564">
        <f t="shared" si="7"/>
        <v>0.73918741808650068</v>
      </c>
      <c r="R32" s="27"/>
      <c r="S32" s="9"/>
      <c r="T32" s="403" t="s">
        <v>188</v>
      </c>
      <c r="U32" s="10"/>
      <c r="V32" s="10"/>
      <c r="BP32" s="5" t="s">
        <v>19</v>
      </c>
    </row>
    <row r="33" spans="1:68" ht="15" customHeight="1" x14ac:dyDescent="0.25">
      <c r="A33" s="12"/>
      <c r="B33" s="12"/>
      <c r="C33" s="84"/>
      <c r="D33" s="82" t="s">
        <v>89</v>
      </c>
      <c r="E33" s="147">
        <f t="shared" si="6"/>
        <v>0.89687499999999998</v>
      </c>
      <c r="F33" s="148">
        <f t="shared" si="6"/>
        <v>0.80107526881720426</v>
      </c>
      <c r="G33" s="148">
        <f t="shared" ref="G33:Q33" si="8">G114/G123</f>
        <v>0.84482758620689657</v>
      </c>
      <c r="H33" s="148">
        <f t="shared" si="8"/>
        <v>0.95967741935483875</v>
      </c>
      <c r="I33" s="148">
        <f t="shared" si="8"/>
        <v>0.8833333333333333</v>
      </c>
      <c r="J33" s="148">
        <f t="shared" si="8"/>
        <v>0.76</v>
      </c>
      <c r="K33" s="148">
        <f t="shared" si="8"/>
        <v>0.9</v>
      </c>
      <c r="L33" s="148">
        <f t="shared" si="8"/>
        <v>0.89247311827956988</v>
      </c>
      <c r="M33" s="148">
        <f t="shared" si="8"/>
        <v>0.95161290322580649</v>
      </c>
      <c r="N33" s="148">
        <f t="shared" si="8"/>
        <v>0.99444444444444446</v>
      </c>
      <c r="O33" s="148">
        <f t="shared" si="8"/>
        <v>0.956989247311828</v>
      </c>
      <c r="P33" s="148">
        <f t="shared" si="8"/>
        <v>0.89711934156378603</v>
      </c>
      <c r="Q33" s="378">
        <f t="shared" si="8"/>
        <v>0.91666666666666663</v>
      </c>
      <c r="R33" s="27"/>
      <c r="S33" s="9"/>
      <c r="T33" s="9"/>
      <c r="U33" s="10"/>
      <c r="V33" s="10"/>
      <c r="BP33" s="5"/>
    </row>
    <row r="34" spans="1:68" ht="15" customHeight="1" x14ac:dyDescent="0.25">
      <c r="A34" s="12"/>
      <c r="B34" s="12"/>
      <c r="C34" s="84"/>
      <c r="D34" s="82" t="s">
        <v>90</v>
      </c>
      <c r="E34" s="147">
        <f t="shared" si="6"/>
        <v>0.97768008116334126</v>
      </c>
      <c r="F34" s="148">
        <f t="shared" si="6"/>
        <v>0.86405529953917048</v>
      </c>
      <c r="G34" s="148">
        <f t="shared" ref="G34:Q34" si="9">G115/G124</f>
        <v>0.76847290640394084</v>
      </c>
      <c r="H34" s="148">
        <f t="shared" si="9"/>
        <v>1.0599078341013826</v>
      </c>
      <c r="I34" s="148">
        <f t="shared" si="9"/>
        <v>1.0452380952380953</v>
      </c>
      <c r="J34" s="148">
        <f t="shared" si="9"/>
        <v>0.94930875576036866</v>
      </c>
      <c r="K34" s="148">
        <f t="shared" si="9"/>
        <v>0.99761904761904763</v>
      </c>
      <c r="L34" s="148">
        <f t="shared" si="9"/>
        <v>0.98847926267281105</v>
      </c>
      <c r="M34" s="148">
        <f t="shared" si="9"/>
        <v>1.0391705069124424</v>
      </c>
      <c r="N34" s="148">
        <f t="shared" si="9"/>
        <v>0.98611111111111116</v>
      </c>
      <c r="O34" s="148">
        <f t="shared" si="9"/>
        <v>0.99838709677419357</v>
      </c>
      <c r="P34" s="148">
        <f t="shared" si="9"/>
        <v>0.9966666666666667</v>
      </c>
      <c r="Q34" s="378">
        <f t="shared" si="9"/>
        <v>0.9971509971509972</v>
      </c>
      <c r="R34" s="27"/>
      <c r="S34" s="9"/>
      <c r="T34" s="9"/>
      <c r="U34" s="10"/>
      <c r="V34" s="10"/>
      <c r="BP34" s="5"/>
    </row>
    <row r="35" spans="1:68" ht="15" customHeight="1" x14ac:dyDescent="0.25">
      <c r="A35" s="12"/>
      <c r="B35" s="12"/>
      <c r="C35" s="84"/>
      <c r="D35" s="82" t="s">
        <v>91</v>
      </c>
      <c r="E35" s="147">
        <f t="shared" si="6"/>
        <v>0.89980250164581965</v>
      </c>
      <c r="F35" s="148">
        <f t="shared" si="6"/>
        <v>0.67921146953405021</v>
      </c>
      <c r="G35" s="148">
        <f t="shared" ref="G35:Q35" si="10">G116/G125</f>
        <v>0.96168582375478928</v>
      </c>
      <c r="H35" s="148">
        <f t="shared" si="10"/>
        <v>0.9731182795698925</v>
      </c>
      <c r="I35" s="148">
        <f t="shared" si="10"/>
        <v>1.0277777777777777</v>
      </c>
      <c r="J35" s="148">
        <f t="shared" si="10"/>
        <v>1.1451612903225807</v>
      </c>
      <c r="K35" s="148">
        <f t="shared" si="10"/>
        <v>0.90740740740740744</v>
      </c>
      <c r="L35" s="148">
        <f t="shared" si="10"/>
        <v>0.97670250896057342</v>
      </c>
      <c r="M35" s="148">
        <f t="shared" si="10"/>
        <v>1.0716845878136201</v>
      </c>
      <c r="N35" s="148">
        <f t="shared" si="10"/>
        <v>0.79971988795518212</v>
      </c>
      <c r="O35" s="148">
        <f t="shared" si="10"/>
        <v>0.896505376344086</v>
      </c>
      <c r="P35" s="148">
        <f t="shared" si="10"/>
        <v>0.6875</v>
      </c>
      <c r="Q35" s="378">
        <f t="shared" si="10"/>
        <v>0.87261146496815289</v>
      </c>
      <c r="R35" s="27"/>
      <c r="S35" s="9"/>
      <c r="T35" s="9"/>
      <c r="U35" s="10"/>
      <c r="V35" s="10"/>
      <c r="BP35" s="5"/>
    </row>
    <row r="36" spans="1:68" ht="15" customHeight="1" x14ac:dyDescent="0.25">
      <c r="A36" s="12"/>
      <c r="B36" s="12"/>
      <c r="C36" s="84"/>
      <c r="D36" s="82" t="s">
        <v>92</v>
      </c>
      <c r="E36" s="147">
        <f t="shared" si="6"/>
        <v>0.74793133259231814</v>
      </c>
      <c r="F36" s="148">
        <f t="shared" si="6"/>
        <v>0.74193548387096775</v>
      </c>
      <c r="G36" s="148">
        <f t="shared" ref="G36:Q36" si="11">G117/G126</f>
        <v>0.70498084291187735</v>
      </c>
      <c r="H36" s="148">
        <f t="shared" si="11"/>
        <v>0.68996415770609321</v>
      </c>
      <c r="I36" s="148">
        <f t="shared" si="11"/>
        <v>0.84801381692573408</v>
      </c>
      <c r="J36" s="148">
        <f t="shared" si="11"/>
        <v>0.78494623655913975</v>
      </c>
      <c r="K36" s="148">
        <f t="shared" si="11"/>
        <v>0.72777777777777775</v>
      </c>
      <c r="L36" s="148">
        <f t="shared" si="11"/>
        <v>0.668010752688172</v>
      </c>
      <c r="M36" s="148">
        <f t="shared" si="11"/>
        <v>0.760752688172043</v>
      </c>
      <c r="N36" s="148">
        <f t="shared" si="11"/>
        <v>0.77361111111111114</v>
      </c>
      <c r="O36" s="148">
        <f t="shared" si="11"/>
        <v>0.81720430107526887</v>
      </c>
      <c r="P36" s="148">
        <f t="shared" si="11"/>
        <v>0.73888888888888893</v>
      </c>
      <c r="Q36" s="378">
        <f t="shared" si="11"/>
        <v>0.7123655913978495</v>
      </c>
      <c r="R36" s="27"/>
      <c r="S36" s="9"/>
      <c r="T36" s="9"/>
      <c r="U36" s="10"/>
      <c r="V36" s="10"/>
      <c r="BP36" s="5"/>
    </row>
    <row r="37" spans="1:68" ht="15" customHeight="1" x14ac:dyDescent="0.25">
      <c r="A37" s="12"/>
      <c r="B37" s="12"/>
      <c r="C37" s="84"/>
      <c r="D37" s="82" t="s">
        <v>93</v>
      </c>
      <c r="E37" s="147">
        <f t="shared" si="6"/>
        <v>0.79087669280114037</v>
      </c>
      <c r="F37" s="148">
        <f t="shared" si="6"/>
        <v>0.99193548387096775</v>
      </c>
      <c r="G37" s="148">
        <f t="shared" ref="G37:Q37" si="12">G118/G127</f>
        <v>0.99753694581280783</v>
      </c>
      <c r="H37" s="148">
        <f t="shared" si="12"/>
        <v>0.91935483870967738</v>
      </c>
      <c r="I37" s="148">
        <f t="shared" si="12"/>
        <v>0.8481481481481481</v>
      </c>
      <c r="J37" s="148">
        <f t="shared" si="12"/>
        <v>0.91622103386809273</v>
      </c>
      <c r="K37" s="148">
        <f t="shared" si="12"/>
        <v>0.61481481481481481</v>
      </c>
      <c r="L37" s="148">
        <f t="shared" si="12"/>
        <v>0.77060931899641572</v>
      </c>
      <c r="M37" s="148">
        <f t="shared" si="12"/>
        <v>1.0089605734767024</v>
      </c>
      <c r="N37" s="148">
        <f t="shared" si="12"/>
        <v>0.81652661064425769</v>
      </c>
      <c r="O37" s="148">
        <f t="shared" si="12"/>
        <v>0.69892473118279574</v>
      </c>
      <c r="P37" s="148">
        <f t="shared" si="12"/>
        <v>0.64027777777777772</v>
      </c>
      <c r="Q37" s="378">
        <f t="shared" si="12"/>
        <v>0.5376344086021505</v>
      </c>
      <c r="R37" s="27"/>
      <c r="S37" s="9"/>
      <c r="T37" s="9"/>
      <c r="U37" s="10"/>
      <c r="V37" s="10"/>
      <c r="BP37" s="5"/>
    </row>
    <row r="38" spans="1:68" ht="15" customHeight="1" x14ac:dyDescent="0.25">
      <c r="A38" s="12"/>
      <c r="B38" s="12"/>
      <c r="C38" s="84"/>
      <c r="D38" s="82" t="s">
        <v>94</v>
      </c>
      <c r="E38" s="147">
        <f t="shared" si="6"/>
        <v>0.8357440890125174</v>
      </c>
      <c r="F38" s="148">
        <f t="shared" si="6"/>
        <v>0.4838709677419355</v>
      </c>
      <c r="G38" s="148">
        <f t="shared" ref="G38:Q38" si="13">G119/G128</f>
        <v>1.4655172413793103</v>
      </c>
      <c r="H38" s="148">
        <f t="shared" si="13"/>
        <v>0.99731182795698925</v>
      </c>
      <c r="I38" s="148">
        <f t="shared" si="13"/>
        <v>0.70522388059701491</v>
      </c>
      <c r="J38" s="148">
        <f t="shared" si="13"/>
        <v>0.8975265017667845</v>
      </c>
      <c r="K38" s="148">
        <f t="shared" si="13"/>
        <v>0.96666666666666667</v>
      </c>
      <c r="L38" s="148">
        <f t="shared" si="13"/>
        <v>0.97132616487455192</v>
      </c>
      <c r="M38" s="148">
        <f t="shared" si="13"/>
        <v>0.8925619834710744</v>
      </c>
      <c r="N38" s="148">
        <f t="shared" si="13"/>
        <v>0.78472222222222221</v>
      </c>
      <c r="O38" s="148">
        <f t="shared" si="13"/>
        <v>0.81048387096774188</v>
      </c>
      <c r="P38" s="148">
        <f t="shared" si="13"/>
        <v>0.81071428571428572</v>
      </c>
      <c r="Q38" s="378">
        <f t="shared" si="13"/>
        <v>0.57718894009216593</v>
      </c>
      <c r="R38" s="27"/>
      <c r="S38" s="9"/>
      <c r="T38" s="9"/>
      <c r="U38" s="10"/>
      <c r="V38" s="10"/>
      <c r="BP38" s="5"/>
    </row>
    <row r="39" spans="1:68" ht="15" customHeight="1" x14ac:dyDescent="0.25">
      <c r="A39" s="428"/>
      <c r="B39" s="428"/>
      <c r="C39" s="84"/>
      <c r="D39" s="82" t="s">
        <v>200</v>
      </c>
      <c r="E39" s="147">
        <f t="shared" si="6"/>
        <v>0.82515337423312884</v>
      </c>
      <c r="F39" s="457" t="s">
        <v>176</v>
      </c>
      <c r="G39" s="457" t="s">
        <v>176</v>
      </c>
      <c r="H39" s="457" t="s">
        <v>176</v>
      </c>
      <c r="I39" s="457" t="s">
        <v>176</v>
      </c>
      <c r="J39" s="457" t="s">
        <v>176</v>
      </c>
      <c r="K39" s="457" t="s">
        <v>176</v>
      </c>
      <c r="L39" s="457" t="s">
        <v>176</v>
      </c>
      <c r="M39" s="457" t="s">
        <v>176</v>
      </c>
      <c r="N39" s="148">
        <f t="shared" ref="N39:Q39" si="14">N120/N129</f>
        <v>0.7136929460580913</v>
      </c>
      <c r="O39" s="148">
        <f t="shared" si="14"/>
        <v>1.0846774193548387</v>
      </c>
      <c r="P39" s="148">
        <f t="shared" si="14"/>
        <v>0.77008310249307477</v>
      </c>
      <c r="Q39" s="378">
        <f t="shared" si="14"/>
        <v>0.78634361233480177</v>
      </c>
      <c r="R39" s="27"/>
      <c r="S39" s="9"/>
      <c r="T39" s="9"/>
      <c r="U39" s="10"/>
      <c r="V39" s="10"/>
      <c r="BP39" s="5"/>
    </row>
    <row r="40" spans="1:68" ht="15" customHeight="1" x14ac:dyDescent="0.25">
      <c r="A40" s="12"/>
      <c r="B40" s="12"/>
      <c r="C40" s="159"/>
      <c r="D40" s="93" t="s">
        <v>95</v>
      </c>
      <c r="E40" s="160">
        <f t="shared" ref="E40:Q40" si="15">E121/E130</f>
        <v>0.71656936335835419</v>
      </c>
      <c r="F40" s="161">
        <f t="shared" si="15"/>
        <v>0.90860215053763438</v>
      </c>
      <c r="G40" s="161">
        <f t="shared" si="15"/>
        <v>0.85632183908045978</v>
      </c>
      <c r="H40" s="161">
        <f t="shared" si="15"/>
        <v>0.56810035842293904</v>
      </c>
      <c r="I40" s="188">
        <f t="shared" si="15"/>
        <v>0.48148148148148145</v>
      </c>
      <c r="J40" s="188">
        <f t="shared" si="15"/>
        <v>0.79032258064516125</v>
      </c>
      <c r="K40" s="161">
        <f t="shared" si="15"/>
        <v>0.56851851851851853</v>
      </c>
      <c r="L40" s="161">
        <f t="shared" si="15"/>
        <v>0.956989247311828</v>
      </c>
      <c r="M40" s="161">
        <f t="shared" si="15"/>
        <v>0.66487455197132617</v>
      </c>
      <c r="N40" s="161">
        <f t="shared" si="15"/>
        <v>0.78282828282828287</v>
      </c>
      <c r="O40" s="161">
        <f t="shared" si="15"/>
        <v>0.6518817204301075</v>
      </c>
      <c r="P40" s="161">
        <f t="shared" si="15"/>
        <v>0.72361111111111109</v>
      </c>
      <c r="Q40" s="565">
        <f t="shared" si="15"/>
        <v>0.67204301075268813</v>
      </c>
      <c r="R40" s="27"/>
      <c r="S40" s="9"/>
      <c r="T40" s="9"/>
      <c r="U40" s="10"/>
      <c r="V40" s="10"/>
      <c r="BP40" s="5"/>
    </row>
    <row r="41" spans="1:68" ht="15" customHeight="1" x14ac:dyDescent="0.25">
      <c r="C41" s="145" t="s">
        <v>49</v>
      </c>
      <c r="D41" s="49"/>
      <c r="E41" s="149">
        <f t="shared" ref="E41:Q41" si="16">(E122-E113)/E6</f>
        <v>2.7929484963705495</v>
      </c>
      <c r="F41" s="149">
        <f t="shared" si="16"/>
        <v>4.1304347826086953</v>
      </c>
      <c r="G41" s="149">
        <f t="shared" si="16"/>
        <v>0.89699570815450647</v>
      </c>
      <c r="H41" s="149">
        <f t="shared" si="16"/>
        <v>2.1018518518518516</v>
      </c>
      <c r="I41" s="353">
        <f t="shared" si="16"/>
        <v>3.4588235294117649</v>
      </c>
      <c r="J41" s="353">
        <f t="shared" si="16"/>
        <v>1.6898148148148149</v>
      </c>
      <c r="K41" s="149">
        <f t="shared" si="16"/>
        <v>2.8392156862745099</v>
      </c>
      <c r="L41" s="149">
        <f t="shared" si="16"/>
        <v>2.1069767441860465</v>
      </c>
      <c r="M41" s="149">
        <f t="shared" si="16"/>
        <v>1.625</v>
      </c>
      <c r="N41" s="149">
        <f t="shared" si="16"/>
        <v>3.429184549356223</v>
      </c>
      <c r="O41" s="149">
        <f t="shared" si="16"/>
        <v>2.5152439024390243</v>
      </c>
      <c r="P41" s="149">
        <f t="shared" si="16"/>
        <v>4.6730769230769234</v>
      </c>
      <c r="Q41" s="556">
        <f t="shared" si="16"/>
        <v>3.8060109289617485</v>
      </c>
      <c r="R41" s="27"/>
      <c r="S41" s="9"/>
      <c r="T41" s="403" t="s">
        <v>187</v>
      </c>
      <c r="U41" s="10"/>
      <c r="V41" s="10"/>
      <c r="BP41" s="5" t="s">
        <v>20</v>
      </c>
    </row>
    <row r="42" spans="1:68" ht="15" customHeight="1" x14ac:dyDescent="0.25">
      <c r="A42" s="12"/>
      <c r="B42" s="12"/>
      <c r="C42" s="84"/>
      <c r="D42" s="82" t="s">
        <v>89</v>
      </c>
      <c r="E42" s="149">
        <f t="shared" ref="E42:Q42" si="17">(E123-E114)/E7</f>
        <v>3.347826086956522</v>
      </c>
      <c r="F42" s="150">
        <f t="shared" si="17"/>
        <v>9.25</v>
      </c>
      <c r="G42" s="150">
        <f t="shared" si="17"/>
        <v>5.4</v>
      </c>
      <c r="H42" s="150">
        <f t="shared" si="17"/>
        <v>0.7142857142857143</v>
      </c>
      <c r="I42" s="150">
        <f t="shared" si="17"/>
        <v>2.3333333333333335</v>
      </c>
      <c r="J42" s="150">
        <f t="shared" si="17"/>
        <v>10.5</v>
      </c>
      <c r="K42" s="150">
        <f t="shared" si="17"/>
        <v>6</v>
      </c>
      <c r="L42" s="150">
        <f t="shared" si="17"/>
        <v>2.8571428571428572</v>
      </c>
      <c r="M42" s="150">
        <f t="shared" si="17"/>
        <v>1.2857142857142858</v>
      </c>
      <c r="N42" s="150">
        <f t="shared" si="17"/>
        <v>0.16666666666666666</v>
      </c>
      <c r="O42" s="150">
        <f t="shared" si="17"/>
        <v>1</v>
      </c>
      <c r="P42" s="150">
        <f t="shared" si="17"/>
        <v>5</v>
      </c>
      <c r="Q42" s="379">
        <f t="shared" si="17"/>
        <v>3.5714285714285716</v>
      </c>
      <c r="R42" s="27"/>
      <c r="S42" s="9"/>
      <c r="T42" s="9"/>
      <c r="U42" s="10"/>
      <c r="V42" s="10"/>
      <c r="BP42" s="5"/>
    </row>
    <row r="43" spans="1:68" ht="15" customHeight="1" x14ac:dyDescent="0.25">
      <c r="A43" s="12"/>
      <c r="B43" s="12"/>
      <c r="C43" s="84"/>
      <c r="D43" s="82" t="s">
        <v>90</v>
      </c>
      <c r="E43" s="149">
        <f t="shared" ref="E43:Q43" si="18">(E124-E115)/E8</f>
        <v>0.62559241706161139</v>
      </c>
      <c r="F43" s="150">
        <f t="shared" si="18"/>
        <v>3.6875</v>
      </c>
      <c r="G43" s="150">
        <f t="shared" si="18"/>
        <v>6.2666666666666666</v>
      </c>
      <c r="H43" s="150">
        <f t="shared" si="18"/>
        <v>-1.4444444444444444</v>
      </c>
      <c r="I43" s="150">
        <f t="shared" si="18"/>
        <v>-1.3571428571428572</v>
      </c>
      <c r="J43" s="150">
        <f t="shared" si="18"/>
        <v>1.2941176470588236</v>
      </c>
      <c r="K43" s="150">
        <f t="shared" si="18"/>
        <v>5.2631578947368418E-2</v>
      </c>
      <c r="L43" s="150">
        <f t="shared" si="18"/>
        <v>0.35714285714285715</v>
      </c>
      <c r="M43" s="150">
        <f t="shared" si="18"/>
        <v>-1.2142857142857142</v>
      </c>
      <c r="N43" s="150">
        <f t="shared" si="18"/>
        <v>0.38095238095238093</v>
      </c>
      <c r="O43" s="150">
        <f t="shared" si="18"/>
        <v>5.8823529411764705E-2</v>
      </c>
      <c r="P43" s="150">
        <f t="shared" si="18"/>
        <v>9.0909090909090912E-2</v>
      </c>
      <c r="Q43" s="379">
        <f t="shared" si="18"/>
        <v>8.3333333333333329E-2</v>
      </c>
      <c r="R43" s="27"/>
      <c r="S43" s="9"/>
      <c r="T43" s="9"/>
      <c r="U43" s="10"/>
      <c r="V43" s="10"/>
      <c r="BP43" s="5"/>
    </row>
    <row r="44" spans="1:68" ht="15" customHeight="1" x14ac:dyDescent="0.25">
      <c r="A44" s="12"/>
      <c r="B44" s="12"/>
      <c r="C44" s="84"/>
      <c r="D44" s="82" t="s">
        <v>91</v>
      </c>
      <c r="E44" s="149">
        <f t="shared" ref="E44:Q44" si="19">(E125-E116)/E9</f>
        <v>1.6260683760683761</v>
      </c>
      <c r="F44" s="150">
        <f t="shared" si="19"/>
        <v>11.1875</v>
      </c>
      <c r="G44" s="150">
        <f t="shared" si="19"/>
        <v>0.7142857142857143</v>
      </c>
      <c r="H44" s="150">
        <f t="shared" si="19"/>
        <v>0.35714285714285715</v>
      </c>
      <c r="I44" s="150">
        <f t="shared" si="19"/>
        <v>-0.45454545454545453</v>
      </c>
      <c r="J44" s="150">
        <f t="shared" si="19"/>
        <v>-2.3142857142857145</v>
      </c>
      <c r="K44" s="150">
        <f t="shared" si="19"/>
        <v>1.25</v>
      </c>
      <c r="L44" s="150">
        <f t="shared" si="19"/>
        <v>0.30232558139534882</v>
      </c>
      <c r="M44" s="150">
        <f t="shared" si="19"/>
        <v>-0.85106382978723405</v>
      </c>
      <c r="N44" s="150">
        <f t="shared" si="19"/>
        <v>3.8648648648648649</v>
      </c>
      <c r="O44" s="150">
        <f t="shared" si="19"/>
        <v>1.8780487804878048</v>
      </c>
      <c r="P44" s="150">
        <f t="shared" si="19"/>
        <v>5.5555555555555554</v>
      </c>
      <c r="Q44" s="379">
        <f t="shared" si="19"/>
        <v>1.9230769230769231</v>
      </c>
      <c r="R44" s="27"/>
      <c r="S44" s="9"/>
      <c r="T44" s="9"/>
      <c r="U44" s="10"/>
      <c r="V44" s="10"/>
      <c r="BP44" s="5"/>
    </row>
    <row r="45" spans="1:68" ht="15" customHeight="1" x14ac:dyDescent="0.25">
      <c r="A45" s="12"/>
      <c r="B45" s="12"/>
      <c r="C45" s="84"/>
      <c r="D45" s="82" t="s">
        <v>92</v>
      </c>
      <c r="E45" s="149">
        <f t="shared" ref="E45:Q45" si="20">(E126-E117)/E10</f>
        <v>4.8944844124700237</v>
      </c>
      <c r="F45" s="150">
        <f t="shared" si="20"/>
        <v>5.76</v>
      </c>
      <c r="G45" s="150">
        <f t="shared" si="20"/>
        <v>4.4000000000000004</v>
      </c>
      <c r="H45" s="150">
        <f t="shared" si="20"/>
        <v>7.208333333333333</v>
      </c>
      <c r="I45" s="150">
        <f t="shared" si="20"/>
        <v>2.838709677419355</v>
      </c>
      <c r="J45" s="150">
        <f t="shared" si="20"/>
        <v>3.9024390243902438</v>
      </c>
      <c r="K45" s="150">
        <f t="shared" si="20"/>
        <v>4.3555555555555552</v>
      </c>
      <c r="L45" s="150">
        <f t="shared" si="20"/>
        <v>7.0571428571428569</v>
      </c>
      <c r="M45" s="150">
        <f t="shared" si="20"/>
        <v>4.8108108108108105</v>
      </c>
      <c r="N45" s="150">
        <f t="shared" si="20"/>
        <v>5.09375</v>
      </c>
      <c r="O45" s="150">
        <f t="shared" si="20"/>
        <v>3.1627906976744184</v>
      </c>
      <c r="P45" s="150">
        <f t="shared" si="20"/>
        <v>5.371428571428571</v>
      </c>
      <c r="Q45" s="379">
        <f t="shared" si="20"/>
        <v>6.2941176470588234</v>
      </c>
      <c r="R45" s="27"/>
      <c r="S45" s="9"/>
      <c r="T45" s="9"/>
      <c r="U45" s="10"/>
      <c r="V45" s="10"/>
      <c r="BP45" s="5"/>
    </row>
    <row r="46" spans="1:68" ht="15" customHeight="1" x14ac:dyDescent="0.25">
      <c r="A46" s="12"/>
      <c r="B46" s="12"/>
      <c r="C46" s="84"/>
      <c r="D46" s="82" t="s">
        <v>93</v>
      </c>
      <c r="E46" s="149">
        <f t="shared" ref="E46:Q46" si="21">(E127-E118)/E11</f>
        <v>4.227665706051873</v>
      </c>
      <c r="F46" s="150">
        <f t="shared" si="21"/>
        <v>0.13043478260869565</v>
      </c>
      <c r="G46" s="150">
        <f t="shared" si="21"/>
        <v>2.564102564102564E-2</v>
      </c>
      <c r="H46" s="150">
        <f t="shared" si="21"/>
        <v>1.6666666666666667</v>
      </c>
      <c r="I46" s="150">
        <f t="shared" si="21"/>
        <v>3.28</v>
      </c>
      <c r="J46" s="150">
        <f t="shared" si="21"/>
        <v>1.3823529411764706</v>
      </c>
      <c r="K46" s="150">
        <f t="shared" si="21"/>
        <v>6.9333333333333336</v>
      </c>
      <c r="L46" s="150">
        <f t="shared" si="21"/>
        <v>5.5652173913043477</v>
      </c>
      <c r="M46" s="150">
        <f t="shared" si="21"/>
        <v>-0.21739130434782608</v>
      </c>
      <c r="N46" s="150">
        <f t="shared" si="21"/>
        <v>5.6956521739130439</v>
      </c>
      <c r="O46" s="150">
        <f t="shared" si="21"/>
        <v>7.225806451612903</v>
      </c>
      <c r="P46" s="150">
        <f t="shared" si="21"/>
        <v>7.8484848484848486</v>
      </c>
      <c r="Q46" s="379">
        <f t="shared" si="21"/>
        <v>9.5555555555555554</v>
      </c>
      <c r="R46" s="27"/>
      <c r="S46" s="9"/>
      <c r="T46" s="9"/>
      <c r="U46" s="10"/>
      <c r="V46" s="10"/>
      <c r="BP46" s="5"/>
    </row>
    <row r="47" spans="1:68" ht="15" customHeight="1" x14ac:dyDescent="0.25">
      <c r="A47" s="12"/>
      <c r="B47" s="12"/>
      <c r="C47" s="84"/>
      <c r="D47" s="82" t="s">
        <v>94</v>
      </c>
      <c r="E47" s="149">
        <f t="shared" ref="E47:Q47" si="22">(E128-E119)/E12</f>
        <v>1.5160462130937098</v>
      </c>
      <c r="F47" s="150">
        <f t="shared" si="22"/>
        <v>5.4857142857142858</v>
      </c>
      <c r="G47" s="150">
        <f t="shared" si="22"/>
        <v>-2.3142857142857145</v>
      </c>
      <c r="H47" s="150">
        <f t="shared" si="22"/>
        <v>1.6393442622950821E-2</v>
      </c>
      <c r="I47" s="150">
        <f t="shared" si="22"/>
        <v>3.95</v>
      </c>
      <c r="J47" s="150">
        <f t="shared" si="22"/>
        <v>1.0357142857142858</v>
      </c>
      <c r="K47" s="150">
        <f t="shared" si="22"/>
        <v>0.21176470588235294</v>
      </c>
      <c r="L47" s="150">
        <f t="shared" si="22"/>
        <v>0.23880597014925373</v>
      </c>
      <c r="M47" s="150">
        <f t="shared" si="22"/>
        <v>1.0129870129870129</v>
      </c>
      <c r="N47" s="150">
        <f t="shared" si="22"/>
        <v>2.3134328358208953</v>
      </c>
      <c r="O47" s="150">
        <f t="shared" si="22"/>
        <v>2.1363636363636362</v>
      </c>
      <c r="P47" s="150">
        <f t="shared" si="22"/>
        <v>2.6065573770491803</v>
      </c>
      <c r="Q47" s="379">
        <f t="shared" si="22"/>
        <v>3.9042553191489362</v>
      </c>
      <c r="R47" s="27"/>
      <c r="S47" s="9"/>
      <c r="T47" s="9"/>
      <c r="U47" s="10"/>
      <c r="V47" s="10"/>
      <c r="BP47" s="5"/>
    </row>
    <row r="48" spans="1:68" ht="15" customHeight="1" x14ac:dyDescent="0.25">
      <c r="A48" s="428"/>
      <c r="B48" s="428"/>
      <c r="C48" s="84"/>
      <c r="D48" s="82" t="s">
        <v>200</v>
      </c>
      <c r="E48" s="149">
        <f>(E129-E120)/E13</f>
        <v>1.1632653061224489</v>
      </c>
      <c r="F48" s="457" t="s">
        <v>176</v>
      </c>
      <c r="G48" s="457" t="s">
        <v>176</v>
      </c>
      <c r="H48" s="457" t="s">
        <v>176</v>
      </c>
      <c r="I48" s="457" t="s">
        <v>176</v>
      </c>
      <c r="J48" s="457" t="s">
        <v>176</v>
      </c>
      <c r="K48" s="457" t="s">
        <v>176</v>
      </c>
      <c r="L48" s="457" t="s">
        <v>176</v>
      </c>
      <c r="M48" s="457" t="s">
        <v>176</v>
      </c>
      <c r="N48" s="150">
        <f t="shared" ref="N48:Q48" si="23">(N129-N120)/N13</f>
        <v>5.3076923076923075</v>
      </c>
      <c r="O48" s="150">
        <f t="shared" si="23"/>
        <v>-0.26923076923076922</v>
      </c>
      <c r="P48" s="150">
        <f t="shared" si="23"/>
        <v>3.32</v>
      </c>
      <c r="Q48" s="379">
        <f t="shared" si="23"/>
        <v>1.2124999999999999</v>
      </c>
      <c r="R48" s="27"/>
      <c r="S48" s="9"/>
      <c r="T48" s="9"/>
      <c r="U48" s="10"/>
      <c r="V48" s="10"/>
      <c r="BP48" s="5"/>
    </row>
    <row r="49" spans="1:68" ht="15" customHeight="1" x14ac:dyDescent="0.25">
      <c r="A49" s="12"/>
      <c r="B49" s="12"/>
      <c r="C49" s="84"/>
      <c r="D49" s="82" t="s">
        <v>95</v>
      </c>
      <c r="E49" s="149">
        <f>(E130-E121)/E14</f>
        <v>5.0221674876847286</v>
      </c>
      <c r="F49" s="150">
        <f>(F130-F121)/F14</f>
        <v>1.2142857142857142</v>
      </c>
      <c r="G49" s="150">
        <f t="shared" ref="G49:Q49" si="24">(G130-G121)/G14</f>
        <v>1.8292682926829269</v>
      </c>
      <c r="H49" s="150">
        <f t="shared" si="24"/>
        <v>6.5135135135135132</v>
      </c>
      <c r="I49" s="354">
        <f t="shared" si="24"/>
        <v>13.333333333333334</v>
      </c>
      <c r="J49" s="354">
        <f t="shared" si="24"/>
        <v>4.0344827586206895</v>
      </c>
      <c r="K49" s="150">
        <f t="shared" si="24"/>
        <v>7.0606060606060606</v>
      </c>
      <c r="L49" s="150">
        <f t="shared" si="24"/>
        <v>0.92307692307692313</v>
      </c>
      <c r="M49" s="150">
        <f t="shared" si="24"/>
        <v>5.3428571428571425</v>
      </c>
      <c r="N49" s="150">
        <f t="shared" si="24"/>
        <v>3.7941176470588234</v>
      </c>
      <c r="O49" s="150">
        <f t="shared" si="24"/>
        <v>5.8863636363636367</v>
      </c>
      <c r="P49" s="150">
        <f t="shared" si="24"/>
        <v>7.96</v>
      </c>
      <c r="Q49" s="379">
        <f t="shared" si="24"/>
        <v>6.2564102564102564</v>
      </c>
      <c r="R49" s="27"/>
      <c r="S49" s="9"/>
      <c r="T49" s="9"/>
      <c r="U49" s="10"/>
      <c r="V49" s="10"/>
      <c r="BP49" s="5"/>
    </row>
    <row r="50" spans="1:68" ht="15" customHeight="1" x14ac:dyDescent="0.25">
      <c r="C50" s="157" t="s">
        <v>50</v>
      </c>
      <c r="D50" s="123"/>
      <c r="E50" s="162">
        <f t="shared" ref="E50:Q50" si="25">E6/E15</f>
        <v>21.549348230912475</v>
      </c>
      <c r="F50" s="162">
        <f t="shared" si="25"/>
        <v>1.6428571428571428</v>
      </c>
      <c r="G50" s="162">
        <f t="shared" si="25"/>
        <v>2.33</v>
      </c>
      <c r="H50" s="162">
        <f t="shared" si="25"/>
        <v>2.1176470588235294</v>
      </c>
      <c r="I50" s="355">
        <f t="shared" si="25"/>
        <v>1.5454545454545454</v>
      </c>
      <c r="J50" s="355">
        <f t="shared" si="25"/>
        <v>1.8620689655172413</v>
      </c>
      <c r="K50" s="162">
        <f t="shared" si="25"/>
        <v>2.1982758620689653</v>
      </c>
      <c r="L50" s="162">
        <f t="shared" si="25"/>
        <v>1.853448275862069</v>
      </c>
      <c r="M50" s="162">
        <f t="shared" si="25"/>
        <v>1.9672131147540983</v>
      </c>
      <c r="N50" s="162">
        <f t="shared" si="25"/>
        <v>1.5129870129870129</v>
      </c>
      <c r="O50" s="162">
        <f t="shared" si="25"/>
        <v>2.1298701298701297</v>
      </c>
      <c r="P50" s="162">
        <f t="shared" si="25"/>
        <v>1.5116279069767442</v>
      </c>
      <c r="Q50" s="385">
        <f t="shared" si="25"/>
        <v>2.1403508771929824</v>
      </c>
      <c r="R50" s="27"/>
      <c r="S50" s="9"/>
      <c r="T50" s="402" t="s">
        <v>189</v>
      </c>
      <c r="U50" s="10"/>
      <c r="V50" s="10"/>
      <c r="BP50" s="5" t="s">
        <v>22</v>
      </c>
    </row>
    <row r="51" spans="1:68" ht="15" customHeight="1" x14ac:dyDescent="0.25">
      <c r="A51" s="12"/>
      <c r="B51" s="12"/>
      <c r="C51" s="84"/>
      <c r="D51" s="82" t="s">
        <v>89</v>
      </c>
      <c r="E51" s="109">
        <f t="shared" ref="E51:Q51" si="26">E7/E16</f>
        <v>11.189189189189189</v>
      </c>
      <c r="F51" s="110">
        <f t="shared" si="26"/>
        <v>0.66666666666666663</v>
      </c>
      <c r="G51" s="110">
        <f t="shared" si="26"/>
        <v>0.83333333333333337</v>
      </c>
      <c r="H51" s="110">
        <f t="shared" si="26"/>
        <v>1.75</v>
      </c>
      <c r="I51" s="110">
        <f t="shared" si="26"/>
        <v>1.5</v>
      </c>
      <c r="J51" s="110">
        <f t="shared" si="26"/>
        <v>0.66666666666666663</v>
      </c>
      <c r="K51" s="110">
        <f t="shared" si="26"/>
        <v>0.5</v>
      </c>
      <c r="L51" s="110">
        <f t="shared" si="26"/>
        <v>1.1666666666666667</v>
      </c>
      <c r="M51" s="110">
        <f t="shared" si="26"/>
        <v>1.1666666666666667</v>
      </c>
      <c r="N51" s="110">
        <f t="shared" si="26"/>
        <v>1</v>
      </c>
      <c r="O51" s="110">
        <f t="shared" si="26"/>
        <v>1.3333333333333333</v>
      </c>
      <c r="P51" s="110">
        <f t="shared" si="26"/>
        <v>0.625</v>
      </c>
      <c r="Q51" s="380">
        <f t="shared" si="26"/>
        <v>0.7</v>
      </c>
      <c r="R51" s="27"/>
      <c r="S51" s="9"/>
      <c r="T51" s="9"/>
      <c r="U51" s="10"/>
      <c r="V51" s="10"/>
      <c r="BP51" s="5"/>
    </row>
    <row r="52" spans="1:68" ht="15" customHeight="1" x14ac:dyDescent="0.25">
      <c r="A52" s="12"/>
      <c r="B52" s="12"/>
      <c r="C52" s="84"/>
      <c r="D52" s="82" t="s">
        <v>90</v>
      </c>
      <c r="E52" s="109">
        <f t="shared" ref="E52:Q52" si="27">E8/E17</f>
        <v>12.852791878172589</v>
      </c>
      <c r="F52" s="110">
        <f t="shared" si="27"/>
        <v>1.1428571428571428</v>
      </c>
      <c r="G52" s="110">
        <f t="shared" si="27"/>
        <v>1.0714285714285714</v>
      </c>
      <c r="H52" s="110">
        <f t="shared" si="27"/>
        <v>1.2857142857142858</v>
      </c>
      <c r="I52" s="110">
        <f t="shared" si="27"/>
        <v>0.93333333333333335</v>
      </c>
      <c r="J52" s="110">
        <f t="shared" si="27"/>
        <v>1.2142857142857142</v>
      </c>
      <c r="K52" s="110">
        <f t="shared" si="27"/>
        <v>1.3571428571428572</v>
      </c>
      <c r="L52" s="110">
        <f t="shared" si="27"/>
        <v>1</v>
      </c>
      <c r="M52" s="110">
        <f t="shared" si="27"/>
        <v>1</v>
      </c>
      <c r="N52" s="110">
        <f t="shared" si="27"/>
        <v>1.05</v>
      </c>
      <c r="O52" s="110">
        <f t="shared" si="27"/>
        <v>0.85</v>
      </c>
      <c r="P52" s="110">
        <f t="shared" si="27"/>
        <v>1.1000000000000001</v>
      </c>
      <c r="Q52" s="380">
        <f t="shared" si="27"/>
        <v>1</v>
      </c>
      <c r="R52" s="27"/>
      <c r="S52" s="9"/>
      <c r="T52" s="9"/>
      <c r="U52" s="10"/>
      <c r="V52" s="10"/>
      <c r="BP52" s="5"/>
    </row>
    <row r="53" spans="1:68" ht="15" customHeight="1" x14ac:dyDescent="0.25">
      <c r="A53" s="12"/>
      <c r="B53" s="12"/>
      <c r="C53" s="84"/>
      <c r="D53" s="82" t="s">
        <v>91</v>
      </c>
      <c r="E53" s="109">
        <f t="shared" ref="E53:Q53" si="28">E9/E18</f>
        <v>22.554216867469879</v>
      </c>
      <c r="F53" s="110">
        <f t="shared" si="28"/>
        <v>0.88888888888888884</v>
      </c>
      <c r="G53" s="110">
        <f t="shared" si="28"/>
        <v>1.5555555555555556</v>
      </c>
      <c r="H53" s="110">
        <f t="shared" si="28"/>
        <v>2.3333333333333335</v>
      </c>
      <c r="I53" s="110">
        <f t="shared" si="28"/>
        <v>1.8333333333333333</v>
      </c>
      <c r="J53" s="110">
        <f t="shared" si="28"/>
        <v>1.9444444444444444</v>
      </c>
      <c r="K53" s="110">
        <f t="shared" si="28"/>
        <v>2.2222222222222223</v>
      </c>
      <c r="L53" s="110">
        <f t="shared" si="28"/>
        <v>2.3888888888888888</v>
      </c>
      <c r="M53" s="110">
        <f t="shared" si="28"/>
        <v>2.6111111111111112</v>
      </c>
      <c r="N53" s="110">
        <f t="shared" si="28"/>
        <v>1.5416666666666667</v>
      </c>
      <c r="O53" s="110">
        <f t="shared" si="28"/>
        <v>1.7083333333333333</v>
      </c>
      <c r="P53" s="110">
        <f t="shared" si="28"/>
        <v>1.6875</v>
      </c>
      <c r="Q53" s="380">
        <f t="shared" si="28"/>
        <v>2.08</v>
      </c>
      <c r="R53" s="27"/>
      <c r="S53" s="9"/>
      <c r="T53" s="9"/>
      <c r="U53" s="10"/>
      <c r="V53" s="10"/>
      <c r="BP53" s="5"/>
    </row>
    <row r="54" spans="1:68" ht="15" customHeight="1" x14ac:dyDescent="0.25">
      <c r="A54" s="12"/>
      <c r="B54" s="12"/>
      <c r="C54" s="84"/>
      <c r="D54" s="82" t="s">
        <v>92</v>
      </c>
      <c r="E54" s="109">
        <f t="shared" ref="E54:Q54" si="29">E10/E19</f>
        <v>18.88301886792453</v>
      </c>
      <c r="F54" s="110">
        <f t="shared" si="29"/>
        <v>1.3888888888888888</v>
      </c>
      <c r="G54" s="110">
        <f t="shared" si="29"/>
        <v>1.9444444444444444</v>
      </c>
      <c r="H54" s="110">
        <f t="shared" si="29"/>
        <v>1.3333333333333333</v>
      </c>
      <c r="I54" s="110">
        <f t="shared" si="29"/>
        <v>1.631578947368421</v>
      </c>
      <c r="J54" s="110">
        <f t="shared" si="29"/>
        <v>1.7083333333333333</v>
      </c>
      <c r="K54" s="110">
        <f t="shared" si="29"/>
        <v>1.875</v>
      </c>
      <c r="L54" s="110">
        <f t="shared" si="29"/>
        <v>1.4583333333333333</v>
      </c>
      <c r="M54" s="110">
        <f t="shared" si="29"/>
        <v>1.5416666666666667</v>
      </c>
      <c r="N54" s="110">
        <f t="shared" si="29"/>
        <v>1.3333333333333333</v>
      </c>
      <c r="O54" s="110">
        <f t="shared" si="29"/>
        <v>1.7916666666666667</v>
      </c>
      <c r="P54" s="110">
        <f t="shared" si="29"/>
        <v>1.4583333333333333</v>
      </c>
      <c r="Q54" s="380">
        <f t="shared" si="29"/>
        <v>1.4166666666666667</v>
      </c>
      <c r="R54" s="27"/>
      <c r="S54" s="9"/>
      <c r="T54" s="9"/>
      <c r="U54" s="10"/>
      <c r="V54" s="10"/>
      <c r="BP54" s="5"/>
    </row>
    <row r="55" spans="1:68" ht="15" customHeight="1" x14ac:dyDescent="0.25">
      <c r="A55" s="12"/>
      <c r="B55" s="12"/>
      <c r="C55" s="84"/>
      <c r="D55" s="82" t="s">
        <v>93</v>
      </c>
      <c r="E55" s="109">
        <f t="shared" ref="E55:Q55" si="30">E11/E20</f>
        <v>18.104347826086954</v>
      </c>
      <c r="F55" s="110">
        <f t="shared" si="30"/>
        <v>1.9166666666666667</v>
      </c>
      <c r="G55" s="110">
        <f t="shared" si="30"/>
        <v>2.7857142857142856</v>
      </c>
      <c r="H55" s="110">
        <f t="shared" si="30"/>
        <v>1.5</v>
      </c>
      <c r="I55" s="110">
        <f t="shared" si="30"/>
        <v>1.3888888888888888</v>
      </c>
      <c r="J55" s="110">
        <f t="shared" si="30"/>
        <v>1.8888888888888888</v>
      </c>
      <c r="K55" s="110">
        <f t="shared" si="30"/>
        <v>1.6666666666666667</v>
      </c>
      <c r="L55" s="110">
        <f t="shared" si="30"/>
        <v>1.2777777777777777</v>
      </c>
      <c r="M55" s="110">
        <f t="shared" si="30"/>
        <v>1.2777777777777777</v>
      </c>
      <c r="N55" s="110">
        <f t="shared" si="30"/>
        <v>0.95833333333333337</v>
      </c>
      <c r="O55" s="110">
        <f t="shared" si="30"/>
        <v>1.2916666666666667</v>
      </c>
      <c r="P55" s="110">
        <f t="shared" si="30"/>
        <v>1.375</v>
      </c>
      <c r="Q55" s="380">
        <f t="shared" si="30"/>
        <v>1.5</v>
      </c>
      <c r="R55" s="27"/>
      <c r="S55" s="9"/>
      <c r="T55" s="9"/>
      <c r="U55" s="10"/>
      <c r="V55" s="10"/>
      <c r="BP55" s="5"/>
    </row>
    <row r="56" spans="1:68" ht="15" customHeight="1" x14ac:dyDescent="0.25">
      <c r="A56" s="12"/>
      <c r="B56" s="12"/>
      <c r="C56" s="84"/>
      <c r="D56" s="82" t="s">
        <v>94</v>
      </c>
      <c r="E56" s="109">
        <f t="shared" ref="E56:Q56" si="31">E12/E21</f>
        <v>39.610169491525419</v>
      </c>
      <c r="F56" s="110">
        <f t="shared" si="31"/>
        <v>2.9166666666666665</v>
      </c>
      <c r="G56" s="110">
        <f t="shared" si="31"/>
        <v>5.833333333333333</v>
      </c>
      <c r="H56" s="110">
        <f t="shared" si="31"/>
        <v>5.083333333333333</v>
      </c>
      <c r="I56" s="110">
        <f t="shared" si="31"/>
        <v>2.2222222222222223</v>
      </c>
      <c r="J56" s="110">
        <f t="shared" si="31"/>
        <v>3.1111111111111112</v>
      </c>
      <c r="K56" s="110">
        <f t="shared" si="31"/>
        <v>4.7222222222222223</v>
      </c>
      <c r="L56" s="110">
        <f t="shared" si="31"/>
        <v>3.7222222222222223</v>
      </c>
      <c r="M56" s="110">
        <f t="shared" si="31"/>
        <v>3.2083333333333335</v>
      </c>
      <c r="N56" s="110">
        <f t="shared" si="31"/>
        <v>2.7916666666666665</v>
      </c>
      <c r="O56" s="110">
        <f t="shared" si="31"/>
        <v>2.75</v>
      </c>
      <c r="P56" s="110">
        <f t="shared" si="31"/>
        <v>2.1785714285714284</v>
      </c>
      <c r="Q56" s="380">
        <f t="shared" si="31"/>
        <v>3.3571428571428572</v>
      </c>
      <c r="R56" s="27"/>
      <c r="S56" s="9"/>
      <c r="T56" s="9"/>
      <c r="U56" s="10"/>
      <c r="V56" s="10"/>
      <c r="BP56" s="5"/>
    </row>
    <row r="57" spans="1:68" ht="15" customHeight="1" x14ac:dyDescent="0.25">
      <c r="A57" s="428"/>
      <c r="B57" s="428"/>
      <c r="C57" s="84"/>
      <c r="D57" s="82" t="s">
        <v>200</v>
      </c>
      <c r="E57" s="109">
        <f>E13/E22</f>
        <v>19.600000000000001</v>
      </c>
      <c r="F57" s="457" t="s">
        <v>176</v>
      </c>
      <c r="G57" s="457" t="s">
        <v>176</v>
      </c>
      <c r="H57" s="457" t="s">
        <v>176</v>
      </c>
      <c r="I57" s="457" t="s">
        <v>176</v>
      </c>
      <c r="J57" s="457" t="s">
        <v>176</v>
      </c>
      <c r="K57" s="457" t="s">
        <v>176</v>
      </c>
      <c r="L57" s="457" t="s">
        <v>176</v>
      </c>
      <c r="M57" s="457" t="s">
        <v>176</v>
      </c>
      <c r="N57" s="110">
        <f t="shared" ref="N57:Q57" si="32">N13/N22</f>
        <v>1.625</v>
      </c>
      <c r="O57" s="110">
        <f t="shared" si="32"/>
        <v>9.75</v>
      </c>
      <c r="P57" s="110">
        <f t="shared" si="32"/>
        <v>2.0833333333333335</v>
      </c>
      <c r="Q57" s="380">
        <f t="shared" si="32"/>
        <v>6.666666666666667</v>
      </c>
      <c r="R57" s="27"/>
      <c r="S57" s="9"/>
      <c r="T57" s="9"/>
      <c r="U57" s="10"/>
      <c r="V57" s="10"/>
      <c r="BP57" s="5"/>
    </row>
    <row r="58" spans="1:68" ht="15" customHeight="1" x14ac:dyDescent="0.25">
      <c r="A58" s="12"/>
      <c r="B58" s="12"/>
      <c r="C58" s="159"/>
      <c r="D58" s="93" t="s">
        <v>95</v>
      </c>
      <c r="E58" s="163">
        <f>E14/E23</f>
        <v>20.3</v>
      </c>
      <c r="F58" s="164">
        <f>F14/F23</f>
        <v>2.3333333333333335</v>
      </c>
      <c r="G58" s="164">
        <f t="shared" ref="G58:Q58" si="33">G14/G23</f>
        <v>2.2777777777777777</v>
      </c>
      <c r="H58" s="164">
        <f t="shared" si="33"/>
        <v>2.0555555555555554</v>
      </c>
      <c r="I58" s="356">
        <f t="shared" si="33"/>
        <v>1.1666666666666667</v>
      </c>
      <c r="J58" s="356">
        <f t="shared" si="33"/>
        <v>1.6111111111111112</v>
      </c>
      <c r="K58" s="164">
        <f t="shared" si="33"/>
        <v>1.8333333333333333</v>
      </c>
      <c r="L58" s="164">
        <f t="shared" si="33"/>
        <v>1.4444444444444444</v>
      </c>
      <c r="M58" s="164">
        <f t="shared" si="33"/>
        <v>1.9444444444444444</v>
      </c>
      <c r="N58" s="164">
        <f t="shared" si="33"/>
        <v>1.4166666666666667</v>
      </c>
      <c r="O58" s="164">
        <f t="shared" si="33"/>
        <v>1.8333333333333333</v>
      </c>
      <c r="P58" s="164">
        <f t="shared" si="33"/>
        <v>1.0416666666666667</v>
      </c>
      <c r="Q58" s="462">
        <f t="shared" si="33"/>
        <v>1.625</v>
      </c>
      <c r="R58" s="27"/>
      <c r="S58" s="9"/>
      <c r="T58" s="9"/>
      <c r="U58" s="10"/>
      <c r="V58" s="10"/>
      <c r="BP58" s="5"/>
    </row>
    <row r="59" spans="1:68" ht="15" customHeight="1" x14ac:dyDescent="0.25">
      <c r="C59" s="145" t="s">
        <v>51</v>
      </c>
      <c r="D59" s="49"/>
      <c r="E59" s="109">
        <f t="shared" ref="E59:Q59" si="34">E131/E6</f>
        <v>14.982371240926375</v>
      </c>
      <c r="F59" s="109">
        <f t="shared" si="34"/>
        <v>13.944099378881987</v>
      </c>
      <c r="G59" s="109">
        <f t="shared" si="34"/>
        <v>12.240343347639485</v>
      </c>
      <c r="H59" s="109">
        <f t="shared" si="34"/>
        <v>16.458333333333332</v>
      </c>
      <c r="I59" s="357">
        <f t="shared" si="34"/>
        <v>15.058823529411764</v>
      </c>
      <c r="J59" s="357">
        <f t="shared" si="34"/>
        <v>17.532407407407408</v>
      </c>
      <c r="K59" s="109">
        <f t="shared" si="34"/>
        <v>16.886274509803922</v>
      </c>
      <c r="L59" s="109">
        <f t="shared" si="34"/>
        <v>13.367441860465116</v>
      </c>
      <c r="M59" s="109">
        <f t="shared" si="34"/>
        <v>16.462499999999999</v>
      </c>
      <c r="N59" s="109">
        <f t="shared" si="34"/>
        <v>14.686695278969957</v>
      </c>
      <c r="O59" s="109">
        <f t="shared" si="34"/>
        <v>14.896341463414634</v>
      </c>
      <c r="P59" s="109">
        <f t="shared" si="34"/>
        <v>14.865384615384615</v>
      </c>
      <c r="Q59" s="458">
        <f t="shared" si="34"/>
        <v>13.773224043715848</v>
      </c>
      <c r="R59" s="27"/>
      <c r="S59" s="9"/>
      <c r="T59" s="403" t="s">
        <v>186</v>
      </c>
      <c r="U59" s="10"/>
      <c r="V59" s="10"/>
      <c r="BP59" s="5" t="s">
        <v>24</v>
      </c>
    </row>
    <row r="60" spans="1:68" ht="15" customHeight="1" x14ac:dyDescent="0.25">
      <c r="A60" s="12"/>
      <c r="B60" s="12"/>
      <c r="C60" s="84"/>
      <c r="D60" s="82" t="s">
        <v>89</v>
      </c>
      <c r="E60" s="109">
        <f t="shared" ref="E60:Q60" si="35">E132/E7</f>
        <v>24.492753623188406</v>
      </c>
      <c r="F60" s="110">
        <f t="shared" si="35"/>
        <v>19.75</v>
      </c>
      <c r="G60" s="110">
        <f t="shared" si="35"/>
        <v>39.6</v>
      </c>
      <c r="H60" s="110">
        <f t="shared" si="35"/>
        <v>24.857142857142858</v>
      </c>
      <c r="I60" s="110">
        <f t="shared" si="35"/>
        <v>25.833333333333332</v>
      </c>
      <c r="J60" s="110">
        <f t="shared" si="35"/>
        <v>18</v>
      </c>
      <c r="K60" s="110">
        <f t="shared" si="35"/>
        <v>23</v>
      </c>
      <c r="L60" s="110">
        <f t="shared" si="35"/>
        <v>19.142857142857142</v>
      </c>
      <c r="M60" s="110">
        <f t="shared" si="35"/>
        <v>15.714285714285714</v>
      </c>
      <c r="N60" s="110">
        <f t="shared" si="35"/>
        <v>38.5</v>
      </c>
      <c r="O60" s="110">
        <f t="shared" si="35"/>
        <v>18</v>
      </c>
      <c r="P60" s="110">
        <f t="shared" si="35"/>
        <v>12.6</v>
      </c>
      <c r="Q60" s="380">
        <f t="shared" si="35"/>
        <v>37.285714285714285</v>
      </c>
      <c r="R60" s="27"/>
      <c r="S60" s="9"/>
      <c r="T60" s="9"/>
      <c r="U60" s="10"/>
      <c r="V60" s="10"/>
      <c r="BP60" s="5"/>
    </row>
    <row r="61" spans="1:68" ht="15" customHeight="1" x14ac:dyDescent="0.25">
      <c r="A61" s="12"/>
      <c r="B61" s="12"/>
      <c r="C61" s="84"/>
      <c r="D61" s="82" t="s">
        <v>90</v>
      </c>
      <c r="E61" s="109">
        <f t="shared" ref="E61:Q61" si="36">E133/E8</f>
        <v>23.947867298578199</v>
      </c>
      <c r="F61" s="110">
        <f t="shared" si="36"/>
        <v>27.75</v>
      </c>
      <c r="G61" s="110">
        <f t="shared" si="36"/>
        <v>19</v>
      </c>
      <c r="H61" s="110">
        <f t="shared" si="36"/>
        <v>19.277777777777779</v>
      </c>
      <c r="I61" s="110">
        <f t="shared" si="36"/>
        <v>24.642857142857142</v>
      </c>
      <c r="J61" s="110">
        <f t="shared" si="36"/>
        <v>22.470588235294116</v>
      </c>
      <c r="K61" s="110">
        <f t="shared" si="36"/>
        <v>24.684210526315791</v>
      </c>
      <c r="L61" s="110">
        <f t="shared" si="36"/>
        <v>22.428571428571427</v>
      </c>
      <c r="M61" s="110">
        <f t="shared" si="36"/>
        <v>29.285714285714285</v>
      </c>
      <c r="N61" s="110">
        <f t="shared" si="36"/>
        <v>24.80952380952381</v>
      </c>
      <c r="O61" s="110">
        <f t="shared" si="36"/>
        <v>24</v>
      </c>
      <c r="P61" s="110">
        <f t="shared" si="36"/>
        <v>24.272727272727273</v>
      </c>
      <c r="Q61" s="380">
        <f t="shared" si="36"/>
        <v>24.75</v>
      </c>
      <c r="R61" s="27"/>
      <c r="S61" s="9"/>
      <c r="T61" s="9"/>
      <c r="U61" s="10"/>
      <c r="V61" s="10"/>
      <c r="BP61" s="5"/>
    </row>
    <row r="62" spans="1:68" ht="15" customHeight="1" x14ac:dyDescent="0.25">
      <c r="A62" s="12"/>
      <c r="B62" s="12"/>
      <c r="C62" s="84"/>
      <c r="D62" s="82" t="s">
        <v>91</v>
      </c>
      <c r="E62" s="109">
        <f t="shared" ref="E62:Q62" si="37">E134/E9</f>
        <v>19.442307692307693</v>
      </c>
      <c r="F62" s="110">
        <f t="shared" si="37"/>
        <v>19.75</v>
      </c>
      <c r="G62" s="110">
        <f t="shared" si="37"/>
        <v>23.071428571428573</v>
      </c>
      <c r="H62" s="110">
        <f t="shared" si="37"/>
        <v>20.023809523809526</v>
      </c>
      <c r="I62" s="110">
        <f t="shared" si="37"/>
        <v>18.90909090909091</v>
      </c>
      <c r="J62" s="110">
        <f t="shared" si="37"/>
        <v>20</v>
      </c>
      <c r="K62" s="110">
        <f t="shared" si="37"/>
        <v>23.725000000000001</v>
      </c>
      <c r="L62" s="110">
        <f t="shared" si="37"/>
        <v>11.837209302325581</v>
      </c>
      <c r="M62" s="110">
        <f t="shared" si="37"/>
        <v>17.51063829787234</v>
      </c>
      <c r="N62" s="110">
        <f t="shared" si="37"/>
        <v>20.648648648648649</v>
      </c>
      <c r="O62" s="110">
        <f t="shared" si="37"/>
        <v>20.341463414634145</v>
      </c>
      <c r="P62" s="110">
        <f t="shared" si="37"/>
        <v>15.444444444444445</v>
      </c>
      <c r="Q62" s="380">
        <f t="shared" si="37"/>
        <v>24.21153846153846</v>
      </c>
      <c r="R62" s="27"/>
      <c r="S62" s="9"/>
      <c r="T62" s="9"/>
      <c r="U62" s="10"/>
      <c r="V62" s="10"/>
      <c r="BP62" s="5"/>
    </row>
    <row r="63" spans="1:68" ht="15" customHeight="1" x14ac:dyDescent="0.25">
      <c r="A63" s="12"/>
      <c r="B63" s="12"/>
      <c r="C63" s="84"/>
      <c r="D63" s="82" t="s">
        <v>92</v>
      </c>
      <c r="E63" s="109">
        <f t="shared" ref="E63:Q63" si="38">E135/E10</f>
        <v>17.513189448441246</v>
      </c>
      <c r="F63" s="110">
        <f t="shared" si="38"/>
        <v>14.36</v>
      </c>
      <c r="G63" s="110">
        <f t="shared" si="38"/>
        <v>15.2</v>
      </c>
      <c r="H63" s="110">
        <f t="shared" si="38"/>
        <v>18.25</v>
      </c>
      <c r="I63" s="110">
        <f t="shared" si="38"/>
        <v>14.516129032258064</v>
      </c>
      <c r="J63" s="110">
        <f t="shared" si="38"/>
        <v>19.73170731707317</v>
      </c>
      <c r="K63" s="110">
        <f t="shared" si="38"/>
        <v>20.422222222222221</v>
      </c>
      <c r="L63" s="110">
        <f t="shared" si="38"/>
        <v>16.057142857142857</v>
      </c>
      <c r="M63" s="110">
        <f t="shared" si="38"/>
        <v>23.864864864864863</v>
      </c>
      <c r="N63" s="110">
        <f t="shared" si="38"/>
        <v>13.84375</v>
      </c>
      <c r="O63" s="110">
        <f t="shared" si="38"/>
        <v>15.534883720930232</v>
      </c>
      <c r="P63" s="110">
        <f t="shared" si="38"/>
        <v>18.2</v>
      </c>
      <c r="Q63" s="380">
        <f t="shared" si="38"/>
        <v>17.735294117647058</v>
      </c>
      <c r="R63" s="27"/>
      <c r="S63" s="9"/>
      <c r="T63" s="9"/>
      <c r="U63" s="10"/>
      <c r="V63" s="10"/>
      <c r="BP63" s="5"/>
    </row>
    <row r="64" spans="1:68" ht="15" customHeight="1" x14ac:dyDescent="0.25">
      <c r="A64" s="12"/>
      <c r="B64" s="12"/>
      <c r="C64" s="84"/>
      <c r="D64" s="82" t="s">
        <v>93</v>
      </c>
      <c r="E64" s="109">
        <f t="shared" ref="E64:Q64" si="39">E136/E11</f>
        <v>18.354466858789625</v>
      </c>
      <c r="F64" s="110">
        <f t="shared" si="39"/>
        <v>16.565217391304348</v>
      </c>
      <c r="G64" s="110">
        <f t="shared" si="39"/>
        <v>12.717948717948717</v>
      </c>
      <c r="H64" s="110">
        <f t="shared" si="39"/>
        <v>14.185185185185185</v>
      </c>
      <c r="I64" s="110">
        <f t="shared" si="39"/>
        <v>16.68</v>
      </c>
      <c r="J64" s="110">
        <f t="shared" si="39"/>
        <v>21.823529411764707</v>
      </c>
      <c r="K64" s="110">
        <f t="shared" si="39"/>
        <v>23.466666666666665</v>
      </c>
      <c r="L64" s="110">
        <f t="shared" si="39"/>
        <v>13.347826086956522</v>
      </c>
      <c r="M64" s="110">
        <f t="shared" si="39"/>
        <v>18.608695652173914</v>
      </c>
      <c r="N64" s="110">
        <f t="shared" si="39"/>
        <v>20.608695652173914</v>
      </c>
      <c r="O64" s="110">
        <f t="shared" si="39"/>
        <v>29.70967741935484</v>
      </c>
      <c r="P64" s="110">
        <f t="shared" si="39"/>
        <v>14.181818181818182</v>
      </c>
      <c r="Q64" s="380">
        <f t="shared" si="39"/>
        <v>18</v>
      </c>
      <c r="R64" s="27"/>
      <c r="S64" s="9"/>
      <c r="T64" s="9"/>
      <c r="U64" s="10"/>
      <c r="V64" s="10"/>
      <c r="BP64" s="5"/>
    </row>
    <row r="65" spans="1:68" ht="15" customHeight="1" x14ac:dyDescent="0.25">
      <c r="A65" s="12"/>
      <c r="B65" s="12"/>
      <c r="C65" s="84"/>
      <c r="D65" s="82" t="s">
        <v>94</v>
      </c>
      <c r="E65" s="109">
        <f t="shared" ref="E65:Q65" si="40">E137/E12</f>
        <v>8.4775353016688069</v>
      </c>
      <c r="F65" s="110">
        <f t="shared" si="40"/>
        <v>3.8285714285714287</v>
      </c>
      <c r="G65" s="110">
        <f t="shared" si="40"/>
        <v>3.3714285714285714</v>
      </c>
      <c r="H65" s="110">
        <f t="shared" si="40"/>
        <v>10.901639344262295</v>
      </c>
      <c r="I65" s="110">
        <f t="shared" si="40"/>
        <v>5</v>
      </c>
      <c r="J65" s="110">
        <f t="shared" si="40"/>
        <v>10.178571428571429</v>
      </c>
      <c r="K65" s="110">
        <f t="shared" si="40"/>
        <v>7.4235294117647062</v>
      </c>
      <c r="L65" s="110">
        <f t="shared" si="40"/>
        <v>9.9253731343283587</v>
      </c>
      <c r="M65" s="110">
        <f t="shared" si="40"/>
        <v>8.3636363636363633</v>
      </c>
      <c r="N65" s="110">
        <f t="shared" si="40"/>
        <v>6.8656716417910451</v>
      </c>
      <c r="O65" s="110">
        <f t="shared" si="40"/>
        <v>13.636363636363637</v>
      </c>
      <c r="P65" s="110">
        <f t="shared" si="40"/>
        <v>11.081967213114755</v>
      </c>
      <c r="Q65" s="380">
        <f t="shared" si="40"/>
        <v>8.7553191489361701</v>
      </c>
      <c r="R65" s="27"/>
      <c r="S65" s="9"/>
      <c r="T65" s="9"/>
      <c r="U65" s="10"/>
      <c r="V65" s="10"/>
      <c r="BP65" s="5"/>
    </row>
    <row r="66" spans="1:68" ht="15" customHeight="1" x14ac:dyDescent="0.25">
      <c r="A66" s="428"/>
      <c r="B66" s="428"/>
      <c r="C66" s="84"/>
      <c r="D66" s="82" t="s">
        <v>200</v>
      </c>
      <c r="E66" s="109">
        <f>E138/E13</f>
        <v>4.2704081632653059</v>
      </c>
      <c r="F66" s="457" t="s">
        <v>176</v>
      </c>
      <c r="G66" s="457" t="s">
        <v>176</v>
      </c>
      <c r="H66" s="457" t="s">
        <v>176</v>
      </c>
      <c r="I66" s="457" t="s">
        <v>176</v>
      </c>
      <c r="J66" s="457" t="s">
        <v>176</v>
      </c>
      <c r="K66" s="457" t="s">
        <v>176</v>
      </c>
      <c r="L66" s="457" t="s">
        <v>176</v>
      </c>
      <c r="M66" s="457" t="s">
        <v>176</v>
      </c>
      <c r="N66" s="110">
        <f t="shared" ref="N66:Q66" si="41">N138/N13</f>
        <v>8.615384615384615</v>
      </c>
      <c r="O66" s="110">
        <f t="shared" si="41"/>
        <v>3.641025641025641</v>
      </c>
      <c r="P66" s="110">
        <f t="shared" si="41"/>
        <v>8.8800000000000008</v>
      </c>
      <c r="Q66" s="380">
        <f t="shared" si="41"/>
        <v>2.7374999999999998</v>
      </c>
      <c r="R66" s="27"/>
      <c r="S66" s="9"/>
      <c r="T66" s="9"/>
      <c r="U66" s="10"/>
      <c r="V66" s="10"/>
      <c r="BP66" s="5"/>
    </row>
    <row r="67" spans="1:68" ht="15" customHeight="1" x14ac:dyDescent="0.25">
      <c r="A67" s="12"/>
      <c r="B67" s="12"/>
      <c r="C67" s="84"/>
      <c r="D67" s="82" t="s">
        <v>95</v>
      </c>
      <c r="E67" s="109">
        <f>E139/E14</f>
        <v>15.736453201970443</v>
      </c>
      <c r="F67" s="110">
        <f>F139/F14</f>
        <v>12.666666666666666</v>
      </c>
      <c r="G67" s="110">
        <f t="shared" ref="G67:Q67" si="42">G139/G14</f>
        <v>11.195121951219512</v>
      </c>
      <c r="H67" s="110">
        <f t="shared" si="42"/>
        <v>19.108108108108109</v>
      </c>
      <c r="I67" s="358">
        <f t="shared" si="42"/>
        <v>17.571428571428573</v>
      </c>
      <c r="J67" s="358">
        <f t="shared" si="42"/>
        <v>17.655172413793103</v>
      </c>
      <c r="K67" s="110">
        <f t="shared" si="42"/>
        <v>17.121212121212121</v>
      </c>
      <c r="L67" s="110">
        <f t="shared" si="42"/>
        <v>14.73076923076923</v>
      </c>
      <c r="M67" s="110">
        <f t="shared" si="42"/>
        <v>18.657142857142858</v>
      </c>
      <c r="N67" s="110">
        <f t="shared" si="42"/>
        <v>12.264705882352942</v>
      </c>
      <c r="O67" s="110">
        <f t="shared" si="42"/>
        <v>16.522727272727273</v>
      </c>
      <c r="P67" s="110">
        <f t="shared" si="42"/>
        <v>17.239999999999998</v>
      </c>
      <c r="Q67" s="380">
        <f t="shared" si="42"/>
        <v>16.256410256410255</v>
      </c>
      <c r="R67" s="27"/>
      <c r="S67" s="9"/>
      <c r="T67" s="9"/>
      <c r="U67" s="10"/>
      <c r="V67" s="10"/>
      <c r="BP67" s="5"/>
    </row>
    <row r="68" spans="1:68" ht="15" customHeight="1" x14ac:dyDescent="0.25">
      <c r="C68" s="157" t="s">
        <v>52</v>
      </c>
      <c r="D68" s="123"/>
      <c r="E68" s="165">
        <f>SUM(F68:Q68)</f>
        <v>18</v>
      </c>
      <c r="F68" s="165">
        <f>SUM(F69:F76)</f>
        <v>3</v>
      </c>
      <c r="G68" s="165">
        <f t="shared" ref="G68:Q68" si="43">SUM(G69:G76)</f>
        <v>0</v>
      </c>
      <c r="H68" s="165">
        <f t="shared" si="43"/>
        <v>3</v>
      </c>
      <c r="I68" s="359">
        <f t="shared" si="43"/>
        <v>1</v>
      </c>
      <c r="J68" s="359">
        <f t="shared" si="43"/>
        <v>2</v>
      </c>
      <c r="K68" s="165">
        <f t="shared" si="43"/>
        <v>1</v>
      </c>
      <c r="L68" s="165">
        <f t="shared" si="43"/>
        <v>1</v>
      </c>
      <c r="M68" s="165">
        <f t="shared" si="43"/>
        <v>2</v>
      </c>
      <c r="N68" s="165">
        <f t="shared" si="43"/>
        <v>1</v>
      </c>
      <c r="O68" s="165">
        <f t="shared" si="43"/>
        <v>0</v>
      </c>
      <c r="P68" s="165">
        <f t="shared" si="43"/>
        <v>1</v>
      </c>
      <c r="Q68" s="563">
        <f t="shared" si="43"/>
        <v>3</v>
      </c>
      <c r="R68" s="27"/>
      <c r="S68" s="9"/>
      <c r="T68" s="9"/>
      <c r="U68" s="10"/>
      <c r="V68" s="10"/>
      <c r="BP68" s="5" t="s">
        <v>26</v>
      </c>
    </row>
    <row r="69" spans="1:68" ht="15" customHeight="1" x14ac:dyDescent="0.25">
      <c r="A69" s="12"/>
      <c r="B69" s="12"/>
      <c r="C69" s="84"/>
      <c r="D69" s="82" t="s">
        <v>89</v>
      </c>
      <c r="E69" s="151">
        <f t="shared" ref="E69:E76" si="44">SUM(F69:Q69)</f>
        <v>1</v>
      </c>
      <c r="F69" s="36">
        <v>0</v>
      </c>
      <c r="G69" s="36">
        <v>0</v>
      </c>
      <c r="H69" s="29">
        <v>1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484">
        <v>0</v>
      </c>
      <c r="O69" s="484">
        <v>0</v>
      </c>
      <c r="P69" s="484">
        <v>0</v>
      </c>
      <c r="Q69" s="478">
        <v>0</v>
      </c>
      <c r="R69" s="27"/>
      <c r="S69" s="9"/>
      <c r="T69" s="9"/>
      <c r="U69" s="10"/>
      <c r="V69" s="10"/>
      <c r="BP69" s="5"/>
    </row>
    <row r="70" spans="1:68" ht="15" customHeight="1" x14ac:dyDescent="0.25">
      <c r="A70" s="12"/>
      <c r="B70" s="12"/>
      <c r="C70" s="84"/>
      <c r="D70" s="82" t="s">
        <v>90</v>
      </c>
      <c r="E70" s="151">
        <f t="shared" si="44"/>
        <v>4</v>
      </c>
      <c r="F70" s="36">
        <v>0</v>
      </c>
      <c r="G70" s="36">
        <v>0</v>
      </c>
      <c r="H70" s="29">
        <v>1</v>
      </c>
      <c r="I70" s="29">
        <v>0</v>
      </c>
      <c r="J70" s="29">
        <v>0</v>
      </c>
      <c r="K70" s="29">
        <v>0</v>
      </c>
      <c r="L70" s="29">
        <v>0</v>
      </c>
      <c r="M70" s="29">
        <v>1</v>
      </c>
      <c r="N70" s="484">
        <v>1</v>
      </c>
      <c r="O70" s="484">
        <v>0</v>
      </c>
      <c r="P70" s="484">
        <v>0</v>
      </c>
      <c r="Q70" s="478">
        <v>1</v>
      </c>
      <c r="R70" s="27"/>
      <c r="S70" s="9"/>
      <c r="T70" s="9"/>
      <c r="U70" s="10"/>
      <c r="V70" s="10"/>
      <c r="BP70" s="5"/>
    </row>
    <row r="71" spans="1:68" ht="15" customHeight="1" x14ac:dyDescent="0.25">
      <c r="A71" s="12"/>
      <c r="B71" s="12"/>
      <c r="C71" s="84"/>
      <c r="D71" s="82" t="s">
        <v>91</v>
      </c>
      <c r="E71" s="151">
        <f t="shared" si="44"/>
        <v>3</v>
      </c>
      <c r="F71" s="36">
        <v>1</v>
      </c>
      <c r="G71" s="36">
        <v>0</v>
      </c>
      <c r="H71" s="29">
        <v>1</v>
      </c>
      <c r="I71" s="29">
        <v>0</v>
      </c>
      <c r="J71" s="29">
        <v>1</v>
      </c>
      <c r="K71" s="29">
        <v>0</v>
      </c>
      <c r="L71" s="29">
        <v>0</v>
      </c>
      <c r="M71" s="29">
        <v>0</v>
      </c>
      <c r="N71" s="484">
        <v>0</v>
      </c>
      <c r="O71" s="484">
        <v>0</v>
      </c>
      <c r="P71" s="484">
        <v>0</v>
      </c>
      <c r="Q71" s="478">
        <v>0</v>
      </c>
      <c r="R71" s="27"/>
      <c r="S71" s="9"/>
      <c r="T71" s="9"/>
      <c r="U71" s="10"/>
      <c r="V71" s="10"/>
      <c r="BP71" s="5"/>
    </row>
    <row r="72" spans="1:68" ht="15" customHeight="1" x14ac:dyDescent="0.25">
      <c r="A72" s="12"/>
      <c r="B72" s="12"/>
      <c r="C72" s="84"/>
      <c r="D72" s="82" t="s">
        <v>92</v>
      </c>
      <c r="E72" s="151">
        <f t="shared" si="44"/>
        <v>2</v>
      </c>
      <c r="F72" s="36">
        <v>0</v>
      </c>
      <c r="G72" s="36">
        <v>0</v>
      </c>
      <c r="H72" s="29">
        <v>0</v>
      </c>
      <c r="I72" s="29">
        <v>0</v>
      </c>
      <c r="J72" s="29">
        <v>0</v>
      </c>
      <c r="K72" s="29">
        <v>0</v>
      </c>
      <c r="L72" s="29">
        <v>1</v>
      </c>
      <c r="M72" s="29">
        <v>0</v>
      </c>
      <c r="N72" s="484">
        <v>0</v>
      </c>
      <c r="O72" s="484">
        <v>0</v>
      </c>
      <c r="P72" s="484">
        <v>1</v>
      </c>
      <c r="Q72" s="478">
        <v>0</v>
      </c>
      <c r="R72" s="27"/>
      <c r="S72" s="9"/>
      <c r="T72" s="9"/>
      <c r="U72" s="10"/>
      <c r="V72" s="10"/>
      <c r="BP72" s="5"/>
    </row>
    <row r="73" spans="1:68" ht="15" customHeight="1" x14ac:dyDescent="0.25">
      <c r="A73" s="12"/>
      <c r="B73" s="12"/>
      <c r="C73" s="84"/>
      <c r="D73" s="82" t="s">
        <v>93</v>
      </c>
      <c r="E73" s="151">
        <f t="shared" si="44"/>
        <v>6</v>
      </c>
      <c r="F73" s="36">
        <v>1</v>
      </c>
      <c r="G73" s="36">
        <v>0</v>
      </c>
      <c r="H73" s="29">
        <v>0</v>
      </c>
      <c r="I73" s="29">
        <v>1</v>
      </c>
      <c r="J73" s="29">
        <v>1</v>
      </c>
      <c r="K73" s="29">
        <v>1</v>
      </c>
      <c r="L73" s="29">
        <v>0</v>
      </c>
      <c r="M73" s="29">
        <v>0</v>
      </c>
      <c r="N73" s="484">
        <v>0</v>
      </c>
      <c r="O73" s="484">
        <v>0</v>
      </c>
      <c r="P73" s="484">
        <v>0</v>
      </c>
      <c r="Q73" s="478">
        <v>2</v>
      </c>
      <c r="R73" s="27"/>
      <c r="S73" s="9"/>
      <c r="T73" s="9"/>
      <c r="U73" s="10"/>
      <c r="V73" s="10"/>
      <c r="BP73" s="5"/>
    </row>
    <row r="74" spans="1:68" ht="15" customHeight="1" x14ac:dyDescent="0.25">
      <c r="A74" s="12"/>
      <c r="B74" s="12"/>
      <c r="C74" s="84"/>
      <c r="D74" s="82" t="s">
        <v>94</v>
      </c>
      <c r="E74" s="151">
        <f t="shared" si="44"/>
        <v>2</v>
      </c>
      <c r="F74" s="36">
        <v>1</v>
      </c>
      <c r="G74" s="36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1</v>
      </c>
      <c r="N74" s="484">
        <v>0</v>
      </c>
      <c r="O74" s="484">
        <v>0</v>
      </c>
      <c r="P74" s="484">
        <v>0</v>
      </c>
      <c r="Q74" s="478">
        <v>0</v>
      </c>
      <c r="R74" s="27"/>
      <c r="S74" s="9"/>
      <c r="T74" s="9"/>
      <c r="U74" s="10"/>
      <c r="V74" s="10"/>
      <c r="BP74" s="5"/>
    </row>
    <row r="75" spans="1:68" ht="15" customHeight="1" x14ac:dyDescent="0.25">
      <c r="A75" s="428"/>
      <c r="B75" s="428"/>
      <c r="C75" s="84"/>
      <c r="D75" s="82" t="s">
        <v>200</v>
      </c>
      <c r="E75" s="151">
        <f t="shared" si="44"/>
        <v>0</v>
      </c>
      <c r="F75" s="36" t="s">
        <v>176</v>
      </c>
      <c r="G75" s="36" t="s">
        <v>176</v>
      </c>
      <c r="H75" s="36" t="s">
        <v>176</v>
      </c>
      <c r="I75" s="36" t="s">
        <v>176</v>
      </c>
      <c r="J75" s="36" t="s">
        <v>176</v>
      </c>
      <c r="K75" s="36" t="s">
        <v>176</v>
      </c>
      <c r="L75" s="36" t="s">
        <v>176</v>
      </c>
      <c r="M75" s="36" t="s">
        <v>176</v>
      </c>
      <c r="N75" s="484">
        <v>0</v>
      </c>
      <c r="O75" s="484">
        <v>0</v>
      </c>
      <c r="P75" s="484">
        <v>0</v>
      </c>
      <c r="Q75" s="478">
        <v>0</v>
      </c>
      <c r="R75" s="27"/>
      <c r="S75" s="9"/>
      <c r="T75" s="9"/>
      <c r="U75" s="10"/>
      <c r="V75" s="10"/>
      <c r="BP75" s="5"/>
    </row>
    <row r="76" spans="1:68" ht="15" customHeight="1" x14ac:dyDescent="0.25">
      <c r="A76" s="12"/>
      <c r="B76" s="12"/>
      <c r="C76" s="159"/>
      <c r="D76" s="93" t="s">
        <v>95</v>
      </c>
      <c r="E76" s="166">
        <f t="shared" si="44"/>
        <v>0</v>
      </c>
      <c r="F76" s="95">
        <v>0</v>
      </c>
      <c r="G76" s="95">
        <v>0</v>
      </c>
      <c r="H76" s="351">
        <v>0</v>
      </c>
      <c r="I76" s="360">
        <v>0</v>
      </c>
      <c r="J76" s="360">
        <v>0</v>
      </c>
      <c r="K76" s="351">
        <v>0</v>
      </c>
      <c r="L76" s="351">
        <v>0</v>
      </c>
      <c r="M76" s="351">
        <v>0</v>
      </c>
      <c r="N76" s="486">
        <v>0</v>
      </c>
      <c r="O76" s="486">
        <v>0</v>
      </c>
      <c r="P76" s="486">
        <v>0</v>
      </c>
      <c r="Q76" s="560">
        <v>0</v>
      </c>
      <c r="R76" s="27"/>
      <c r="S76" s="9"/>
      <c r="T76" s="9"/>
      <c r="U76" s="10"/>
      <c r="V76" s="10"/>
      <c r="BP76" s="5"/>
    </row>
    <row r="77" spans="1:68" ht="15" customHeight="1" x14ac:dyDescent="0.25">
      <c r="C77" s="145" t="s">
        <v>45</v>
      </c>
      <c r="D77" s="152"/>
      <c r="E77" s="153">
        <f t="shared" ref="E77:Q77" si="45">E68/E6</f>
        <v>6.2219149671621154E-3</v>
      </c>
      <c r="F77" s="153">
        <f t="shared" si="45"/>
        <v>1.8633540372670808E-2</v>
      </c>
      <c r="G77" s="153">
        <f t="shared" si="45"/>
        <v>0</v>
      </c>
      <c r="H77" s="153">
        <f t="shared" si="45"/>
        <v>1.3888888888888888E-2</v>
      </c>
      <c r="I77" s="361">
        <f t="shared" si="45"/>
        <v>5.8823529411764705E-3</v>
      </c>
      <c r="J77" s="361">
        <f t="shared" si="45"/>
        <v>9.2592592592592587E-3</v>
      </c>
      <c r="K77" s="153">
        <f t="shared" si="45"/>
        <v>3.9215686274509803E-3</v>
      </c>
      <c r="L77" s="153">
        <f t="shared" si="45"/>
        <v>4.6511627906976744E-3</v>
      </c>
      <c r="M77" s="153">
        <f t="shared" si="45"/>
        <v>8.3333333333333332E-3</v>
      </c>
      <c r="N77" s="153">
        <f t="shared" si="45"/>
        <v>4.2918454935622317E-3</v>
      </c>
      <c r="O77" s="153">
        <f t="shared" si="45"/>
        <v>0</v>
      </c>
      <c r="P77" s="153">
        <f t="shared" si="45"/>
        <v>3.8461538461538464E-3</v>
      </c>
      <c r="Q77" s="557">
        <f t="shared" si="45"/>
        <v>8.1967213114754103E-3</v>
      </c>
      <c r="R77" s="27"/>
      <c r="S77" s="9"/>
      <c r="T77" s="9"/>
      <c r="U77" s="10"/>
      <c r="V77" s="10"/>
      <c r="BP77" s="5" t="s">
        <v>28</v>
      </c>
    </row>
    <row r="78" spans="1:68" ht="15" customHeight="1" x14ac:dyDescent="0.25">
      <c r="A78" s="12"/>
      <c r="B78" s="12"/>
      <c r="C78" s="84"/>
      <c r="D78" s="82" t="s">
        <v>89</v>
      </c>
      <c r="E78" s="153">
        <f t="shared" ref="E78:Q78" si="46">E69/E7</f>
        <v>1.4492753623188406E-2</v>
      </c>
      <c r="F78" s="154">
        <f t="shared" si="46"/>
        <v>0</v>
      </c>
      <c r="G78" s="154">
        <f t="shared" si="46"/>
        <v>0</v>
      </c>
      <c r="H78" s="154">
        <f t="shared" si="46"/>
        <v>0.14285714285714285</v>
      </c>
      <c r="I78" s="154">
        <f t="shared" si="46"/>
        <v>0</v>
      </c>
      <c r="J78" s="154">
        <f t="shared" si="46"/>
        <v>0</v>
      </c>
      <c r="K78" s="154">
        <f t="shared" si="46"/>
        <v>0</v>
      </c>
      <c r="L78" s="154">
        <f t="shared" si="46"/>
        <v>0</v>
      </c>
      <c r="M78" s="154">
        <f t="shared" si="46"/>
        <v>0</v>
      </c>
      <c r="N78" s="154">
        <f t="shared" si="46"/>
        <v>0</v>
      </c>
      <c r="O78" s="154">
        <f t="shared" si="46"/>
        <v>0</v>
      </c>
      <c r="P78" s="154">
        <f t="shared" si="46"/>
        <v>0</v>
      </c>
      <c r="Q78" s="381">
        <f t="shared" si="46"/>
        <v>0</v>
      </c>
      <c r="R78" s="27"/>
      <c r="S78" s="9"/>
      <c r="T78" s="9"/>
      <c r="U78" s="10"/>
      <c r="V78" s="10"/>
      <c r="BP78" s="5"/>
    </row>
    <row r="79" spans="1:68" ht="15" customHeight="1" x14ac:dyDescent="0.25">
      <c r="A79" s="12"/>
      <c r="B79" s="12"/>
      <c r="C79" s="84"/>
      <c r="D79" s="82" t="s">
        <v>90</v>
      </c>
      <c r="E79" s="153">
        <f t="shared" ref="E79:Q79" si="47">E70/E8</f>
        <v>1.8957345971563982E-2</v>
      </c>
      <c r="F79" s="154">
        <f t="shared" si="47"/>
        <v>0</v>
      </c>
      <c r="G79" s="154">
        <f t="shared" si="47"/>
        <v>0</v>
      </c>
      <c r="H79" s="154">
        <f t="shared" si="47"/>
        <v>5.5555555555555552E-2</v>
      </c>
      <c r="I79" s="154">
        <f t="shared" si="47"/>
        <v>0</v>
      </c>
      <c r="J79" s="154">
        <f t="shared" si="47"/>
        <v>0</v>
      </c>
      <c r="K79" s="154">
        <f t="shared" si="47"/>
        <v>0</v>
      </c>
      <c r="L79" s="154">
        <f t="shared" si="47"/>
        <v>0</v>
      </c>
      <c r="M79" s="154">
        <f t="shared" si="47"/>
        <v>7.1428571428571425E-2</v>
      </c>
      <c r="N79" s="154">
        <f t="shared" si="47"/>
        <v>4.7619047619047616E-2</v>
      </c>
      <c r="O79" s="154">
        <f t="shared" si="47"/>
        <v>0</v>
      </c>
      <c r="P79" s="154">
        <f t="shared" si="47"/>
        <v>0</v>
      </c>
      <c r="Q79" s="381">
        <f t="shared" si="47"/>
        <v>4.1666666666666664E-2</v>
      </c>
      <c r="R79" s="27"/>
      <c r="S79" s="9"/>
      <c r="T79" s="9"/>
      <c r="U79" s="10"/>
      <c r="V79" s="10"/>
      <c r="BP79" s="5"/>
    </row>
    <row r="80" spans="1:68" ht="15" customHeight="1" x14ac:dyDescent="0.25">
      <c r="A80" s="12"/>
      <c r="B80" s="12"/>
      <c r="C80" s="84"/>
      <c r="D80" s="82" t="s">
        <v>91</v>
      </c>
      <c r="E80" s="153">
        <f t="shared" ref="E80:Q80" si="48">E71/E9</f>
        <v>6.41025641025641E-3</v>
      </c>
      <c r="F80" s="154">
        <f t="shared" si="48"/>
        <v>6.25E-2</v>
      </c>
      <c r="G80" s="154">
        <f t="shared" si="48"/>
        <v>0</v>
      </c>
      <c r="H80" s="154">
        <f t="shared" si="48"/>
        <v>2.3809523809523808E-2</v>
      </c>
      <c r="I80" s="154">
        <f t="shared" si="48"/>
        <v>0</v>
      </c>
      <c r="J80" s="154">
        <f t="shared" si="48"/>
        <v>2.8571428571428571E-2</v>
      </c>
      <c r="K80" s="154">
        <f t="shared" si="48"/>
        <v>0</v>
      </c>
      <c r="L80" s="154">
        <f t="shared" si="48"/>
        <v>0</v>
      </c>
      <c r="M80" s="154">
        <f t="shared" si="48"/>
        <v>0</v>
      </c>
      <c r="N80" s="154">
        <f t="shared" si="48"/>
        <v>0</v>
      </c>
      <c r="O80" s="154">
        <f t="shared" si="48"/>
        <v>0</v>
      </c>
      <c r="P80" s="154">
        <f t="shared" si="48"/>
        <v>0</v>
      </c>
      <c r="Q80" s="381">
        <f t="shared" si="48"/>
        <v>0</v>
      </c>
      <c r="R80" s="27"/>
      <c r="S80" s="9"/>
      <c r="T80" s="9"/>
      <c r="U80" s="10"/>
      <c r="V80" s="10"/>
      <c r="BP80" s="5"/>
    </row>
    <row r="81" spans="1:68" ht="15" customHeight="1" x14ac:dyDescent="0.25">
      <c r="A81" s="12"/>
      <c r="B81" s="12"/>
      <c r="C81" s="84"/>
      <c r="D81" s="82" t="s">
        <v>92</v>
      </c>
      <c r="E81" s="153">
        <f t="shared" ref="E81:Q81" si="49">E72/E10</f>
        <v>4.7961630695443642E-3</v>
      </c>
      <c r="F81" s="154">
        <f t="shared" si="49"/>
        <v>0</v>
      </c>
      <c r="G81" s="154">
        <f t="shared" si="49"/>
        <v>0</v>
      </c>
      <c r="H81" s="154">
        <f t="shared" si="49"/>
        <v>0</v>
      </c>
      <c r="I81" s="154">
        <f t="shared" si="49"/>
        <v>0</v>
      </c>
      <c r="J81" s="154">
        <f t="shared" si="49"/>
        <v>0</v>
      </c>
      <c r="K81" s="154">
        <f t="shared" si="49"/>
        <v>0</v>
      </c>
      <c r="L81" s="154">
        <f t="shared" si="49"/>
        <v>2.8571428571428571E-2</v>
      </c>
      <c r="M81" s="154">
        <f t="shared" si="49"/>
        <v>0</v>
      </c>
      <c r="N81" s="154">
        <f t="shared" si="49"/>
        <v>0</v>
      </c>
      <c r="O81" s="154">
        <f t="shared" si="49"/>
        <v>0</v>
      </c>
      <c r="P81" s="154">
        <f t="shared" si="49"/>
        <v>2.8571428571428571E-2</v>
      </c>
      <c r="Q81" s="381">
        <f t="shared" si="49"/>
        <v>0</v>
      </c>
      <c r="R81" s="27"/>
      <c r="S81" s="9"/>
      <c r="T81" s="9"/>
      <c r="U81" s="10"/>
      <c r="V81" s="10"/>
      <c r="BP81" s="5"/>
    </row>
    <row r="82" spans="1:68" ht="15" customHeight="1" x14ac:dyDescent="0.25">
      <c r="A82" s="12"/>
      <c r="B82" s="12"/>
      <c r="C82" s="84"/>
      <c r="D82" s="82" t="s">
        <v>93</v>
      </c>
      <c r="E82" s="153">
        <f t="shared" ref="E82:Q82" si="50">E73/E11</f>
        <v>1.7291066282420751E-2</v>
      </c>
      <c r="F82" s="154">
        <f t="shared" si="50"/>
        <v>4.3478260869565216E-2</v>
      </c>
      <c r="G82" s="154">
        <f t="shared" si="50"/>
        <v>0</v>
      </c>
      <c r="H82" s="154">
        <f t="shared" si="50"/>
        <v>0</v>
      </c>
      <c r="I82" s="154">
        <f t="shared" si="50"/>
        <v>0.04</v>
      </c>
      <c r="J82" s="154">
        <f t="shared" si="50"/>
        <v>2.9411764705882353E-2</v>
      </c>
      <c r="K82" s="154">
        <f t="shared" si="50"/>
        <v>3.3333333333333333E-2</v>
      </c>
      <c r="L82" s="154">
        <f t="shared" si="50"/>
        <v>0</v>
      </c>
      <c r="M82" s="154">
        <f t="shared" si="50"/>
        <v>0</v>
      </c>
      <c r="N82" s="154">
        <f t="shared" si="50"/>
        <v>0</v>
      </c>
      <c r="O82" s="154">
        <f t="shared" si="50"/>
        <v>0</v>
      </c>
      <c r="P82" s="154">
        <f t="shared" si="50"/>
        <v>0</v>
      </c>
      <c r="Q82" s="381">
        <f t="shared" si="50"/>
        <v>5.5555555555555552E-2</v>
      </c>
      <c r="R82" s="27"/>
      <c r="S82" s="9"/>
      <c r="T82" s="9"/>
      <c r="U82" s="10"/>
      <c r="V82" s="10"/>
      <c r="BP82" s="5"/>
    </row>
    <row r="83" spans="1:68" ht="15" customHeight="1" x14ac:dyDescent="0.25">
      <c r="A83" s="12"/>
      <c r="B83" s="12"/>
      <c r="C83" s="84"/>
      <c r="D83" s="82" t="s">
        <v>94</v>
      </c>
      <c r="E83" s="153">
        <f t="shared" ref="E83:Q83" si="51">E74/E12</f>
        <v>2.5673940949935813E-3</v>
      </c>
      <c r="F83" s="154">
        <f t="shared" si="51"/>
        <v>2.8571428571428571E-2</v>
      </c>
      <c r="G83" s="154">
        <f t="shared" si="51"/>
        <v>0</v>
      </c>
      <c r="H83" s="154">
        <f t="shared" si="51"/>
        <v>0</v>
      </c>
      <c r="I83" s="154">
        <f t="shared" si="51"/>
        <v>0</v>
      </c>
      <c r="J83" s="154">
        <f t="shared" si="51"/>
        <v>0</v>
      </c>
      <c r="K83" s="154">
        <f t="shared" si="51"/>
        <v>0</v>
      </c>
      <c r="L83" s="154">
        <f t="shared" si="51"/>
        <v>0</v>
      </c>
      <c r="M83" s="154">
        <f t="shared" si="51"/>
        <v>1.2987012987012988E-2</v>
      </c>
      <c r="N83" s="154">
        <f t="shared" si="51"/>
        <v>0</v>
      </c>
      <c r="O83" s="154">
        <f t="shared" si="51"/>
        <v>0</v>
      </c>
      <c r="P83" s="154">
        <f t="shared" si="51"/>
        <v>0</v>
      </c>
      <c r="Q83" s="381">
        <f t="shared" si="51"/>
        <v>0</v>
      </c>
      <c r="R83" s="27"/>
      <c r="S83" s="9"/>
      <c r="T83" s="9"/>
      <c r="U83" s="10"/>
      <c r="V83" s="10"/>
      <c r="BP83" s="5"/>
    </row>
    <row r="84" spans="1:68" ht="15" customHeight="1" x14ac:dyDescent="0.25">
      <c r="A84" s="428"/>
      <c r="B84" s="428"/>
      <c r="C84" s="84"/>
      <c r="D84" s="82" t="s">
        <v>200</v>
      </c>
      <c r="E84" s="153">
        <f>E75/E13</f>
        <v>0</v>
      </c>
      <c r="F84" s="457" t="s">
        <v>176</v>
      </c>
      <c r="G84" s="457" t="s">
        <v>176</v>
      </c>
      <c r="H84" s="457" t="s">
        <v>176</v>
      </c>
      <c r="I84" s="457" t="s">
        <v>176</v>
      </c>
      <c r="J84" s="457" t="s">
        <v>176</v>
      </c>
      <c r="K84" s="457" t="s">
        <v>176</v>
      </c>
      <c r="L84" s="457" t="s">
        <v>176</v>
      </c>
      <c r="M84" s="457" t="s">
        <v>176</v>
      </c>
      <c r="N84" s="154">
        <f t="shared" ref="N84:Q84" si="52">N75/N13</f>
        <v>0</v>
      </c>
      <c r="O84" s="154">
        <f t="shared" si="52"/>
        <v>0</v>
      </c>
      <c r="P84" s="154">
        <f t="shared" si="52"/>
        <v>0</v>
      </c>
      <c r="Q84" s="381">
        <f t="shared" si="52"/>
        <v>0</v>
      </c>
      <c r="R84" s="27"/>
      <c r="S84" s="9"/>
      <c r="T84" s="9"/>
      <c r="U84" s="10"/>
      <c r="V84" s="10"/>
      <c r="BP84" s="5"/>
    </row>
    <row r="85" spans="1:68" ht="15" customHeight="1" x14ac:dyDescent="0.25">
      <c r="A85" s="12"/>
      <c r="B85" s="12"/>
      <c r="C85" s="84"/>
      <c r="D85" s="82" t="s">
        <v>95</v>
      </c>
      <c r="E85" s="153">
        <f>E76/E14</f>
        <v>0</v>
      </c>
      <c r="F85" s="154">
        <f>F76/F14</f>
        <v>0</v>
      </c>
      <c r="G85" s="154">
        <f t="shared" ref="G85:Q85" si="53">G76/G14</f>
        <v>0</v>
      </c>
      <c r="H85" s="154">
        <f t="shared" si="53"/>
        <v>0</v>
      </c>
      <c r="I85" s="362">
        <f t="shared" si="53"/>
        <v>0</v>
      </c>
      <c r="J85" s="362">
        <f t="shared" si="53"/>
        <v>0</v>
      </c>
      <c r="K85" s="154">
        <f t="shared" si="53"/>
        <v>0</v>
      </c>
      <c r="L85" s="154">
        <f t="shared" si="53"/>
        <v>0</v>
      </c>
      <c r="M85" s="154">
        <f t="shared" si="53"/>
        <v>0</v>
      </c>
      <c r="N85" s="154">
        <f t="shared" si="53"/>
        <v>0</v>
      </c>
      <c r="O85" s="154">
        <f t="shared" si="53"/>
        <v>0</v>
      </c>
      <c r="P85" s="546">
        <f t="shared" si="53"/>
        <v>0</v>
      </c>
      <c r="Q85" s="381">
        <f t="shared" si="53"/>
        <v>0</v>
      </c>
      <c r="R85" s="27"/>
      <c r="S85" s="9"/>
      <c r="T85" s="9"/>
      <c r="U85" s="10"/>
      <c r="V85" s="10"/>
      <c r="BP85" s="5"/>
    </row>
    <row r="86" spans="1:68" ht="15" customHeight="1" x14ac:dyDescent="0.25">
      <c r="C86" s="157" t="s">
        <v>46</v>
      </c>
      <c r="D86" s="123"/>
      <c r="E86" s="167">
        <f t="shared" ref="E86:Q86" si="54">E140/E6</f>
        <v>5.5305910819218804E-3</v>
      </c>
      <c r="F86" s="167">
        <f t="shared" si="54"/>
        <v>1.8633540372670808E-2</v>
      </c>
      <c r="G86" s="167">
        <f t="shared" si="54"/>
        <v>0</v>
      </c>
      <c r="H86" s="167">
        <f t="shared" si="54"/>
        <v>4.6296296296296294E-3</v>
      </c>
      <c r="I86" s="363">
        <f t="shared" si="54"/>
        <v>5.8823529411764705E-3</v>
      </c>
      <c r="J86" s="363">
        <f t="shared" si="54"/>
        <v>9.2592592592592587E-3</v>
      </c>
      <c r="K86" s="167">
        <f t="shared" si="54"/>
        <v>3.9215686274509803E-3</v>
      </c>
      <c r="L86" s="167">
        <f t="shared" si="54"/>
        <v>4.6511627906976744E-3</v>
      </c>
      <c r="M86" s="167">
        <f t="shared" si="54"/>
        <v>8.3333333333333332E-3</v>
      </c>
      <c r="N86" s="167">
        <f t="shared" si="54"/>
        <v>4.2918454935622317E-3</v>
      </c>
      <c r="O86" s="167">
        <f t="shared" si="54"/>
        <v>0</v>
      </c>
      <c r="P86" s="547">
        <f t="shared" si="54"/>
        <v>3.8461538461538464E-3</v>
      </c>
      <c r="Q86" s="561">
        <f t="shared" si="54"/>
        <v>8.1967213114754103E-3</v>
      </c>
      <c r="R86" s="28"/>
      <c r="S86" s="9"/>
      <c r="T86" s="9"/>
      <c r="U86" s="10"/>
      <c r="V86" s="10"/>
      <c r="BP86" s="5" t="s">
        <v>29</v>
      </c>
    </row>
    <row r="87" spans="1:68" ht="15" customHeight="1" x14ac:dyDescent="0.25">
      <c r="A87" s="12"/>
      <c r="B87" s="12"/>
      <c r="C87" s="84"/>
      <c r="D87" s="82" t="s">
        <v>89</v>
      </c>
      <c r="E87" s="50">
        <f t="shared" ref="E87:Q87" si="55">E141/E7</f>
        <v>0</v>
      </c>
      <c r="F87" s="39">
        <f t="shared" si="55"/>
        <v>0</v>
      </c>
      <c r="G87" s="39">
        <f t="shared" si="55"/>
        <v>0</v>
      </c>
      <c r="H87" s="39">
        <f t="shared" si="55"/>
        <v>0</v>
      </c>
      <c r="I87" s="39">
        <f t="shared" si="55"/>
        <v>0</v>
      </c>
      <c r="J87" s="39">
        <f t="shared" si="55"/>
        <v>0</v>
      </c>
      <c r="K87" s="39">
        <f t="shared" si="55"/>
        <v>0</v>
      </c>
      <c r="L87" s="39">
        <f t="shared" si="55"/>
        <v>0</v>
      </c>
      <c r="M87" s="39">
        <f t="shared" si="55"/>
        <v>0</v>
      </c>
      <c r="N87" s="39">
        <f t="shared" si="55"/>
        <v>0</v>
      </c>
      <c r="O87" s="39">
        <f t="shared" si="55"/>
        <v>0</v>
      </c>
      <c r="P87" s="39">
        <f t="shared" si="55"/>
        <v>0</v>
      </c>
      <c r="Q87" s="382">
        <f t="shared" si="55"/>
        <v>0</v>
      </c>
      <c r="R87" s="27"/>
      <c r="S87" s="9"/>
      <c r="T87" s="9"/>
      <c r="U87" s="10"/>
      <c r="V87" s="10"/>
      <c r="BP87" s="5"/>
    </row>
    <row r="88" spans="1:68" ht="15" customHeight="1" x14ac:dyDescent="0.25">
      <c r="A88" s="12"/>
      <c r="B88" s="12"/>
      <c r="C88" s="84"/>
      <c r="D88" s="82" t="s">
        <v>90</v>
      </c>
      <c r="E88" s="50">
        <f t="shared" ref="E88:Q88" si="56">E142/E8</f>
        <v>1.8957345971563982E-2</v>
      </c>
      <c r="F88" s="39">
        <f t="shared" si="56"/>
        <v>0</v>
      </c>
      <c r="G88" s="39">
        <f t="shared" si="56"/>
        <v>0</v>
      </c>
      <c r="H88" s="39">
        <f t="shared" si="56"/>
        <v>5.5555555555555552E-2</v>
      </c>
      <c r="I88" s="39">
        <f t="shared" si="56"/>
        <v>0</v>
      </c>
      <c r="J88" s="39">
        <f t="shared" si="56"/>
        <v>0</v>
      </c>
      <c r="K88" s="39">
        <f t="shared" si="56"/>
        <v>0</v>
      </c>
      <c r="L88" s="39">
        <f t="shared" si="56"/>
        <v>0</v>
      </c>
      <c r="M88" s="39">
        <f t="shared" si="56"/>
        <v>7.1428571428571425E-2</v>
      </c>
      <c r="N88" s="39">
        <f t="shared" si="56"/>
        <v>4.7619047619047616E-2</v>
      </c>
      <c r="O88" s="39">
        <f t="shared" si="56"/>
        <v>0</v>
      </c>
      <c r="P88" s="39">
        <f t="shared" si="56"/>
        <v>0</v>
      </c>
      <c r="Q88" s="382">
        <f t="shared" si="56"/>
        <v>4.1666666666666664E-2</v>
      </c>
      <c r="R88" s="27"/>
      <c r="S88" s="9"/>
      <c r="T88" s="9"/>
      <c r="U88" s="10"/>
      <c r="V88" s="10"/>
      <c r="BP88" s="5"/>
    </row>
    <row r="89" spans="1:68" ht="15" customHeight="1" x14ac:dyDescent="0.25">
      <c r="A89" s="12"/>
      <c r="B89" s="12"/>
      <c r="C89" s="84"/>
      <c r="D89" s="82" t="s">
        <v>91</v>
      </c>
      <c r="E89" s="50">
        <f t="shared" ref="E89:Q89" si="57">E143/E9</f>
        <v>4.2735042735042739E-3</v>
      </c>
      <c r="F89" s="39">
        <f t="shared" si="57"/>
        <v>6.25E-2</v>
      </c>
      <c r="G89" s="39">
        <f t="shared" si="57"/>
        <v>0</v>
      </c>
      <c r="H89" s="39">
        <f t="shared" si="57"/>
        <v>0</v>
      </c>
      <c r="I89" s="39">
        <f t="shared" si="57"/>
        <v>0</v>
      </c>
      <c r="J89" s="39">
        <f t="shared" si="57"/>
        <v>2.8571428571428571E-2</v>
      </c>
      <c r="K89" s="39">
        <f t="shared" si="57"/>
        <v>0</v>
      </c>
      <c r="L89" s="39">
        <f t="shared" si="57"/>
        <v>0</v>
      </c>
      <c r="M89" s="39">
        <f t="shared" si="57"/>
        <v>0</v>
      </c>
      <c r="N89" s="39">
        <f t="shared" si="57"/>
        <v>0</v>
      </c>
      <c r="O89" s="39">
        <f t="shared" si="57"/>
        <v>0</v>
      </c>
      <c r="P89" s="39">
        <f t="shared" si="57"/>
        <v>0</v>
      </c>
      <c r="Q89" s="382">
        <f t="shared" si="57"/>
        <v>0</v>
      </c>
      <c r="R89" s="27"/>
      <c r="S89" s="9"/>
      <c r="T89" s="9"/>
      <c r="U89" s="10"/>
      <c r="V89" s="10"/>
      <c r="BP89" s="5"/>
    </row>
    <row r="90" spans="1:68" ht="15" customHeight="1" x14ac:dyDescent="0.25">
      <c r="A90" s="12"/>
      <c r="B90" s="12"/>
      <c r="C90" s="84"/>
      <c r="D90" s="82" t="s">
        <v>92</v>
      </c>
      <c r="E90" s="50">
        <f t="shared" ref="E90:Q90" si="58">E144/E10</f>
        <v>4.7961630695443642E-3</v>
      </c>
      <c r="F90" s="39">
        <f t="shared" si="58"/>
        <v>0</v>
      </c>
      <c r="G90" s="39">
        <f t="shared" si="58"/>
        <v>0</v>
      </c>
      <c r="H90" s="39">
        <f t="shared" si="58"/>
        <v>0</v>
      </c>
      <c r="I90" s="39">
        <f t="shared" si="58"/>
        <v>0</v>
      </c>
      <c r="J90" s="39">
        <f t="shared" si="58"/>
        <v>0</v>
      </c>
      <c r="K90" s="39">
        <f t="shared" si="58"/>
        <v>0</v>
      </c>
      <c r="L90" s="39">
        <f t="shared" si="58"/>
        <v>2.8571428571428571E-2</v>
      </c>
      <c r="M90" s="39">
        <f t="shared" si="58"/>
        <v>0</v>
      </c>
      <c r="N90" s="39">
        <f t="shared" si="58"/>
        <v>0</v>
      </c>
      <c r="O90" s="39">
        <f t="shared" si="58"/>
        <v>0</v>
      </c>
      <c r="P90" s="39">
        <f t="shared" si="58"/>
        <v>2.8571428571428571E-2</v>
      </c>
      <c r="Q90" s="382">
        <f t="shared" si="58"/>
        <v>0</v>
      </c>
      <c r="R90" s="27"/>
      <c r="S90" s="9"/>
      <c r="T90" s="9"/>
      <c r="U90" s="10"/>
      <c r="V90" s="10"/>
      <c r="BP90" s="5"/>
    </row>
    <row r="91" spans="1:68" ht="15" customHeight="1" x14ac:dyDescent="0.25">
      <c r="A91" s="12"/>
      <c r="B91" s="12"/>
      <c r="C91" s="84"/>
      <c r="D91" s="82" t="s">
        <v>93</v>
      </c>
      <c r="E91" s="50">
        <f t="shared" ref="E91:Q91" si="59">E145/E11</f>
        <v>1.7291066282420751E-2</v>
      </c>
      <c r="F91" s="39">
        <f t="shared" si="59"/>
        <v>4.3478260869565216E-2</v>
      </c>
      <c r="G91" s="39">
        <f t="shared" si="59"/>
        <v>0</v>
      </c>
      <c r="H91" s="39">
        <f t="shared" si="59"/>
        <v>0</v>
      </c>
      <c r="I91" s="39">
        <f t="shared" si="59"/>
        <v>0.04</v>
      </c>
      <c r="J91" s="39">
        <f t="shared" si="59"/>
        <v>2.9411764705882353E-2</v>
      </c>
      <c r="K91" s="39">
        <f t="shared" si="59"/>
        <v>3.3333333333333333E-2</v>
      </c>
      <c r="L91" s="39">
        <f t="shared" si="59"/>
        <v>0</v>
      </c>
      <c r="M91" s="39">
        <f t="shared" si="59"/>
        <v>0</v>
      </c>
      <c r="N91" s="39">
        <f t="shared" si="59"/>
        <v>0</v>
      </c>
      <c r="O91" s="39">
        <f t="shared" si="59"/>
        <v>0</v>
      </c>
      <c r="P91" s="39">
        <f t="shared" si="59"/>
        <v>0</v>
      </c>
      <c r="Q91" s="382">
        <f t="shared" si="59"/>
        <v>5.5555555555555552E-2</v>
      </c>
      <c r="R91" s="27"/>
      <c r="S91" s="9"/>
      <c r="T91" s="9"/>
      <c r="U91" s="10"/>
      <c r="V91" s="10"/>
      <c r="BP91" s="5"/>
    </row>
    <row r="92" spans="1:68" ht="15" customHeight="1" x14ac:dyDescent="0.25">
      <c r="A92" s="12"/>
      <c r="B92" s="12"/>
      <c r="C92" s="84"/>
      <c r="D92" s="82" t="s">
        <v>94</v>
      </c>
      <c r="E92" s="50">
        <f t="shared" ref="E92:Q92" si="60">E146/E12</f>
        <v>2.5673940949935813E-3</v>
      </c>
      <c r="F92" s="39">
        <f t="shared" si="60"/>
        <v>2.8571428571428571E-2</v>
      </c>
      <c r="G92" s="39">
        <f t="shared" si="60"/>
        <v>0</v>
      </c>
      <c r="H92" s="39">
        <f t="shared" si="60"/>
        <v>0</v>
      </c>
      <c r="I92" s="39">
        <f t="shared" si="60"/>
        <v>0</v>
      </c>
      <c r="J92" s="39">
        <f t="shared" si="60"/>
        <v>0</v>
      </c>
      <c r="K92" s="39">
        <f t="shared" si="60"/>
        <v>0</v>
      </c>
      <c r="L92" s="39">
        <f t="shared" si="60"/>
        <v>0</v>
      </c>
      <c r="M92" s="39">
        <f t="shared" si="60"/>
        <v>1.2987012987012988E-2</v>
      </c>
      <c r="N92" s="39">
        <f t="shared" si="60"/>
        <v>0</v>
      </c>
      <c r="O92" s="39">
        <f t="shared" si="60"/>
        <v>0</v>
      </c>
      <c r="P92" s="39">
        <f t="shared" si="60"/>
        <v>0</v>
      </c>
      <c r="Q92" s="382">
        <f t="shared" si="60"/>
        <v>0</v>
      </c>
      <c r="R92" s="27"/>
      <c r="S92" s="9"/>
      <c r="T92" s="9"/>
      <c r="U92" s="10"/>
      <c r="V92" s="10"/>
      <c r="BP92" s="5"/>
    </row>
    <row r="93" spans="1:68" ht="15" customHeight="1" x14ac:dyDescent="0.25">
      <c r="A93" s="428"/>
      <c r="B93" s="428"/>
      <c r="C93" s="84"/>
      <c r="D93" s="82" t="s">
        <v>200</v>
      </c>
      <c r="E93" s="50">
        <f>E147/E13</f>
        <v>0</v>
      </c>
      <c r="F93" s="457" t="s">
        <v>176</v>
      </c>
      <c r="G93" s="457" t="s">
        <v>176</v>
      </c>
      <c r="H93" s="457" t="s">
        <v>176</v>
      </c>
      <c r="I93" s="457" t="s">
        <v>176</v>
      </c>
      <c r="J93" s="457" t="s">
        <v>176</v>
      </c>
      <c r="K93" s="457" t="s">
        <v>176</v>
      </c>
      <c r="L93" s="457" t="s">
        <v>176</v>
      </c>
      <c r="M93" s="457" t="s">
        <v>176</v>
      </c>
      <c r="N93" s="39">
        <f t="shared" ref="N93:Q93" si="61">N147/N13</f>
        <v>0</v>
      </c>
      <c r="O93" s="39">
        <f t="shared" si="61"/>
        <v>0</v>
      </c>
      <c r="P93" s="39">
        <f t="shared" si="61"/>
        <v>0</v>
      </c>
      <c r="Q93" s="382">
        <f t="shared" si="61"/>
        <v>0</v>
      </c>
      <c r="R93" s="27"/>
      <c r="S93" s="9"/>
      <c r="T93" s="9"/>
      <c r="U93" s="10"/>
      <c r="V93" s="10"/>
      <c r="BP93" s="5"/>
    </row>
    <row r="94" spans="1:68" ht="15" customHeight="1" x14ac:dyDescent="0.25">
      <c r="A94" s="12"/>
      <c r="B94" s="12"/>
      <c r="C94" s="159"/>
      <c r="D94" s="93" t="s">
        <v>95</v>
      </c>
      <c r="E94" s="168">
        <f>E148/E14</f>
        <v>0</v>
      </c>
      <c r="F94" s="169">
        <f>F148/F14</f>
        <v>0</v>
      </c>
      <c r="G94" s="169">
        <f t="shared" ref="G94:Q94" si="62">G148/G14</f>
        <v>0</v>
      </c>
      <c r="H94" s="169">
        <f t="shared" si="62"/>
        <v>0</v>
      </c>
      <c r="I94" s="364">
        <f t="shared" si="62"/>
        <v>0</v>
      </c>
      <c r="J94" s="364">
        <f t="shared" si="62"/>
        <v>0</v>
      </c>
      <c r="K94" s="169">
        <f t="shared" si="62"/>
        <v>0</v>
      </c>
      <c r="L94" s="169">
        <f t="shared" si="62"/>
        <v>0</v>
      </c>
      <c r="M94" s="169">
        <f t="shared" si="62"/>
        <v>0</v>
      </c>
      <c r="N94" s="169">
        <f t="shared" si="62"/>
        <v>0</v>
      </c>
      <c r="O94" s="169">
        <f t="shared" si="62"/>
        <v>0</v>
      </c>
      <c r="P94" s="548">
        <f t="shared" si="62"/>
        <v>0</v>
      </c>
      <c r="Q94" s="562">
        <f t="shared" si="62"/>
        <v>0</v>
      </c>
      <c r="R94" s="27"/>
      <c r="S94" s="9"/>
      <c r="T94" s="9"/>
      <c r="U94" s="10"/>
      <c r="V94" s="10"/>
      <c r="BP94" s="5"/>
    </row>
    <row r="95" spans="1:68" ht="15" customHeight="1" x14ac:dyDescent="0.25">
      <c r="C95" s="145" t="s">
        <v>87</v>
      </c>
      <c r="D95" s="49"/>
      <c r="E95" s="57">
        <f>E113/$E$160</f>
        <v>105.10655737704919</v>
      </c>
      <c r="F95" s="57">
        <f t="shared" ref="F95:F103" si="63">F113/$F$160</f>
        <v>76.548387096774192</v>
      </c>
      <c r="G95" s="57">
        <f t="shared" ref="G95:G101" si="64">G113/$G$160</f>
        <v>92.793103448275858</v>
      </c>
      <c r="H95" s="57">
        <f t="shared" ref="H95:H101" si="65">H113/$H$160</f>
        <v>87.354838709677423</v>
      </c>
      <c r="I95" s="365">
        <f t="shared" ref="I95:I101" si="66">I113/$I$160</f>
        <v>89.566666666666663</v>
      </c>
      <c r="J95" s="365">
        <f t="shared" ref="J95:J101" si="67">J113/$J$160</f>
        <v>104.2258064516129</v>
      </c>
      <c r="K95" s="57">
        <f t="shared" ref="K95:K101" si="68">K113/$K$160</f>
        <v>91.86666666666666</v>
      </c>
      <c r="L95" s="57">
        <f t="shared" ref="L95:L101" si="69">L113/$L$160</f>
        <v>101.38709677419355</v>
      </c>
      <c r="M95" s="57">
        <f t="shared" ref="M95:M101" si="70">M113/$M$160</f>
        <v>108.83870967741936</v>
      </c>
      <c r="N95" s="57">
        <f t="shared" ref="N95:N101" si="71">N113/$N$160</f>
        <v>122</v>
      </c>
      <c r="O95" s="57">
        <f t="shared" ref="O95:O101" si="72">O113/$O$160</f>
        <v>127.38709677419355</v>
      </c>
      <c r="P95" s="549">
        <f t="shared" ref="P95:P101" si="73">P113/$P$160</f>
        <v>131.63333333333333</v>
      </c>
      <c r="Q95" s="558">
        <f t="shared" ref="Q95:Q101" si="74">Q113/$Q$160</f>
        <v>127.35483870967742</v>
      </c>
      <c r="R95" s="28"/>
      <c r="S95" s="9"/>
      <c r="T95" s="9"/>
      <c r="U95" s="10"/>
      <c r="V95" s="10"/>
      <c r="BP95" s="5" t="s">
        <v>29</v>
      </c>
    </row>
    <row r="96" spans="1:68" ht="15" customHeight="1" x14ac:dyDescent="0.25">
      <c r="A96" s="12"/>
      <c r="B96" s="12"/>
      <c r="C96" s="84"/>
      <c r="D96" s="82" t="s">
        <v>89</v>
      </c>
      <c r="E96" s="57">
        <f t="shared" ref="E96:E103" si="75">E114/$E$160</f>
        <v>5.4890710382513666</v>
      </c>
      <c r="F96" s="58">
        <f t="shared" si="63"/>
        <v>4.806451612903226</v>
      </c>
      <c r="G96" s="58">
        <f t="shared" si="64"/>
        <v>5.068965517241379</v>
      </c>
      <c r="H96" s="58">
        <f t="shared" si="65"/>
        <v>3.838709677419355</v>
      </c>
      <c r="I96" s="58">
        <f t="shared" si="66"/>
        <v>3.5333333333333332</v>
      </c>
      <c r="J96" s="58">
        <f t="shared" si="67"/>
        <v>4.290322580645161</v>
      </c>
      <c r="K96" s="58">
        <f t="shared" si="68"/>
        <v>5.4</v>
      </c>
      <c r="L96" s="58">
        <f t="shared" si="69"/>
        <v>5.354838709677419</v>
      </c>
      <c r="M96" s="58">
        <f t="shared" si="70"/>
        <v>5.709677419354839</v>
      </c>
      <c r="N96" s="58">
        <f t="shared" si="71"/>
        <v>5.9666666666666668</v>
      </c>
      <c r="O96" s="58">
        <f t="shared" si="72"/>
        <v>5.741935483870968</v>
      </c>
      <c r="P96" s="58">
        <f t="shared" si="73"/>
        <v>7.2666666666666666</v>
      </c>
      <c r="Q96" s="559">
        <f t="shared" si="74"/>
        <v>8.870967741935484</v>
      </c>
      <c r="R96" s="27"/>
      <c r="S96" s="9"/>
      <c r="T96" s="9"/>
      <c r="U96" s="10"/>
      <c r="V96" s="10"/>
      <c r="BP96" s="5"/>
    </row>
    <row r="97" spans="1:68" ht="15" customHeight="1" x14ac:dyDescent="0.25">
      <c r="A97" s="12"/>
      <c r="B97" s="12"/>
      <c r="C97" s="84"/>
      <c r="D97" s="82" t="s">
        <v>90</v>
      </c>
      <c r="E97" s="57">
        <f t="shared" si="75"/>
        <v>15.797814207650273</v>
      </c>
      <c r="F97" s="58">
        <f t="shared" si="63"/>
        <v>12.096774193548388</v>
      </c>
      <c r="G97" s="58">
        <f t="shared" si="64"/>
        <v>10.758620689655173</v>
      </c>
      <c r="H97" s="58">
        <f t="shared" si="65"/>
        <v>14.838709677419354</v>
      </c>
      <c r="I97" s="58">
        <f t="shared" si="66"/>
        <v>14.633333333333333</v>
      </c>
      <c r="J97" s="58">
        <f t="shared" si="67"/>
        <v>13.290322580645162</v>
      </c>
      <c r="K97" s="58">
        <f t="shared" si="68"/>
        <v>13.966666666666667</v>
      </c>
      <c r="L97" s="58">
        <f t="shared" si="69"/>
        <v>13.838709677419354</v>
      </c>
      <c r="M97" s="58">
        <f t="shared" si="70"/>
        <v>14.548387096774194</v>
      </c>
      <c r="N97" s="58">
        <f t="shared" si="71"/>
        <v>18.933333333333334</v>
      </c>
      <c r="O97" s="58">
        <f t="shared" si="72"/>
        <v>19.967741935483872</v>
      </c>
      <c r="P97" s="58">
        <f t="shared" si="73"/>
        <v>19.933333333333334</v>
      </c>
      <c r="Q97" s="559">
        <f t="shared" si="74"/>
        <v>22.580645161290324</v>
      </c>
      <c r="R97" s="27"/>
      <c r="S97" s="9"/>
      <c r="T97" s="9"/>
      <c r="U97" s="10"/>
      <c r="V97" s="10"/>
      <c r="BP97" s="5"/>
    </row>
    <row r="98" spans="1:68" ht="15" customHeight="1" x14ac:dyDescent="0.25">
      <c r="A98" s="12"/>
      <c r="B98" s="12"/>
      <c r="C98" s="84"/>
      <c r="D98" s="82" t="s">
        <v>91</v>
      </c>
      <c r="E98" s="57">
        <f t="shared" si="75"/>
        <v>18.672131147540984</v>
      </c>
      <c r="F98" s="58">
        <f t="shared" si="63"/>
        <v>12.225806451612904</v>
      </c>
      <c r="G98" s="58">
        <f t="shared" si="64"/>
        <v>17.310344827586206</v>
      </c>
      <c r="H98" s="58">
        <f t="shared" si="65"/>
        <v>17.516129032258064</v>
      </c>
      <c r="I98" s="58">
        <f t="shared" si="66"/>
        <v>18.5</v>
      </c>
      <c r="J98" s="58">
        <f t="shared" si="67"/>
        <v>20.612903225806452</v>
      </c>
      <c r="K98" s="58">
        <f t="shared" si="68"/>
        <v>16.333333333333332</v>
      </c>
      <c r="L98" s="58">
        <f t="shared" si="69"/>
        <v>17.580645161290324</v>
      </c>
      <c r="M98" s="58">
        <f t="shared" si="70"/>
        <v>19.29032258064516</v>
      </c>
      <c r="N98" s="58">
        <f t="shared" si="71"/>
        <v>19.033333333333335</v>
      </c>
      <c r="O98" s="58">
        <f t="shared" si="72"/>
        <v>21.516129032258064</v>
      </c>
      <c r="P98" s="58">
        <f t="shared" si="73"/>
        <v>22</v>
      </c>
      <c r="Q98" s="559">
        <f t="shared" si="74"/>
        <v>22.096774193548388</v>
      </c>
      <c r="R98" s="27"/>
      <c r="S98" s="9"/>
      <c r="T98" s="9"/>
      <c r="U98" s="10"/>
      <c r="V98" s="10"/>
      <c r="BP98" s="5"/>
    </row>
    <row r="99" spans="1:68" ht="15" customHeight="1" x14ac:dyDescent="0.25">
      <c r="A99" s="12"/>
      <c r="B99" s="12"/>
      <c r="C99" s="84"/>
      <c r="D99" s="82" t="s">
        <v>92</v>
      </c>
      <c r="E99" s="57">
        <f t="shared" si="75"/>
        <v>16.546448087431695</v>
      </c>
      <c r="F99" s="58">
        <f t="shared" si="63"/>
        <v>13.35483870967742</v>
      </c>
      <c r="G99" s="58">
        <f t="shared" si="64"/>
        <v>12.689655172413794</v>
      </c>
      <c r="H99" s="58">
        <f t="shared" si="65"/>
        <v>12.419354838709678</v>
      </c>
      <c r="I99" s="58">
        <f t="shared" si="66"/>
        <v>16.366666666666667</v>
      </c>
      <c r="J99" s="58">
        <f t="shared" si="67"/>
        <v>18.838709677419356</v>
      </c>
      <c r="K99" s="58">
        <f t="shared" si="68"/>
        <v>17.466666666666665</v>
      </c>
      <c r="L99" s="58">
        <f t="shared" si="69"/>
        <v>16.032258064516128</v>
      </c>
      <c r="M99" s="58">
        <f t="shared" si="70"/>
        <v>18.258064516129032</v>
      </c>
      <c r="N99" s="58">
        <f t="shared" si="71"/>
        <v>18.566666666666666</v>
      </c>
      <c r="O99" s="58">
        <f t="shared" si="72"/>
        <v>19.612903225806452</v>
      </c>
      <c r="P99" s="58">
        <f t="shared" si="73"/>
        <v>17.733333333333334</v>
      </c>
      <c r="Q99" s="559">
        <f t="shared" si="74"/>
        <v>17.096774193548388</v>
      </c>
      <c r="R99" s="27"/>
      <c r="S99" s="9"/>
      <c r="T99" s="9"/>
      <c r="U99" s="10"/>
      <c r="V99" s="10"/>
      <c r="BP99" s="5"/>
    </row>
    <row r="100" spans="1:68" ht="15" customHeight="1" x14ac:dyDescent="0.25">
      <c r="A100" s="12"/>
      <c r="B100" s="12"/>
      <c r="C100" s="84"/>
      <c r="D100" s="82" t="s">
        <v>93</v>
      </c>
      <c r="E100" s="57">
        <f t="shared" si="75"/>
        <v>15.158469945355192</v>
      </c>
      <c r="F100" s="58">
        <f t="shared" si="63"/>
        <v>11.903225806451612</v>
      </c>
      <c r="G100" s="58">
        <f t="shared" si="64"/>
        <v>13.96551724137931</v>
      </c>
      <c r="H100" s="58">
        <f t="shared" si="65"/>
        <v>16.548387096774192</v>
      </c>
      <c r="I100" s="58">
        <f t="shared" si="66"/>
        <v>15.266666666666667</v>
      </c>
      <c r="J100" s="58">
        <f t="shared" si="67"/>
        <v>16.580645161290324</v>
      </c>
      <c r="K100" s="58">
        <f t="shared" si="68"/>
        <v>11.066666666666666</v>
      </c>
      <c r="L100" s="58">
        <f t="shared" si="69"/>
        <v>13.870967741935484</v>
      </c>
      <c r="M100" s="58">
        <f t="shared" si="70"/>
        <v>18.161290322580644</v>
      </c>
      <c r="N100" s="58">
        <f t="shared" si="71"/>
        <v>19.433333333333334</v>
      </c>
      <c r="O100" s="58">
        <f t="shared" si="72"/>
        <v>16.774193548387096</v>
      </c>
      <c r="P100" s="58">
        <f t="shared" si="73"/>
        <v>15.366666666666667</v>
      </c>
      <c r="Q100" s="559">
        <f t="shared" si="74"/>
        <v>12.903225806451612</v>
      </c>
      <c r="R100" s="27"/>
      <c r="S100" s="9"/>
      <c r="T100" s="9"/>
      <c r="U100" s="10"/>
      <c r="V100" s="10"/>
      <c r="BP100" s="5"/>
    </row>
    <row r="101" spans="1:68" ht="15" customHeight="1" x14ac:dyDescent="0.25">
      <c r="A101" s="12"/>
      <c r="B101" s="12"/>
      <c r="C101" s="84"/>
      <c r="D101" s="82" t="s">
        <v>94</v>
      </c>
      <c r="E101" s="57">
        <f t="shared" si="75"/>
        <v>16.418032786885245</v>
      </c>
      <c r="F101" s="58">
        <f t="shared" si="63"/>
        <v>5.806451612903226</v>
      </c>
      <c r="G101" s="58">
        <f t="shared" si="64"/>
        <v>17.586206896551722</v>
      </c>
      <c r="H101" s="58">
        <f t="shared" si="65"/>
        <v>11.96774193548387</v>
      </c>
      <c r="I101" s="58">
        <f t="shared" si="66"/>
        <v>12.6</v>
      </c>
      <c r="J101" s="58">
        <f t="shared" si="67"/>
        <v>16.387096774193548</v>
      </c>
      <c r="K101" s="58">
        <f t="shared" si="68"/>
        <v>17.399999999999999</v>
      </c>
      <c r="L101" s="58">
        <f t="shared" si="69"/>
        <v>17.483870967741936</v>
      </c>
      <c r="M101" s="58">
        <f t="shared" si="70"/>
        <v>20.903225806451612</v>
      </c>
      <c r="N101" s="58">
        <f t="shared" si="71"/>
        <v>18.833333333333332</v>
      </c>
      <c r="O101" s="58">
        <f t="shared" si="72"/>
        <v>19.451612903225808</v>
      </c>
      <c r="P101" s="58">
        <f t="shared" si="73"/>
        <v>22.7</v>
      </c>
      <c r="Q101" s="559">
        <f t="shared" si="74"/>
        <v>16.161290322580644</v>
      </c>
      <c r="R101" s="27"/>
      <c r="S101" s="9"/>
      <c r="T101" s="9"/>
      <c r="U101" s="10"/>
      <c r="V101" s="10"/>
      <c r="BP101" s="5"/>
    </row>
    <row r="102" spans="1:68" ht="15" customHeight="1" x14ac:dyDescent="0.25">
      <c r="A102" s="428"/>
      <c r="B102" s="428"/>
      <c r="C102" s="84"/>
      <c r="D102" s="82" t="s">
        <v>200</v>
      </c>
      <c r="E102" s="57">
        <f t="shared" si="75"/>
        <v>2.9398907103825138</v>
      </c>
      <c r="F102" s="457" t="s">
        <v>176</v>
      </c>
      <c r="G102" s="457" t="s">
        <v>176</v>
      </c>
      <c r="H102" s="457" t="s">
        <v>176</v>
      </c>
      <c r="I102" s="457" t="s">
        <v>176</v>
      </c>
      <c r="J102" s="457" t="s">
        <v>176</v>
      </c>
      <c r="K102" s="457" t="s">
        <v>176</v>
      </c>
      <c r="L102" s="457" t="s">
        <v>176</v>
      </c>
      <c r="M102" s="457" t="s">
        <v>176</v>
      </c>
      <c r="N102" s="58">
        <f>N120/$N$160</f>
        <v>5.7333333333333334</v>
      </c>
      <c r="O102" s="58">
        <f>O120/$O$160</f>
        <v>8.67741935483871</v>
      </c>
      <c r="P102" s="58">
        <f>P120/$P$160</f>
        <v>9.2666666666666675</v>
      </c>
      <c r="Q102" s="559">
        <f>Q120/$Q$160</f>
        <v>11.516129032258064</v>
      </c>
      <c r="R102" s="27"/>
      <c r="S102" s="9"/>
      <c r="T102" s="9"/>
      <c r="U102" s="10"/>
      <c r="V102" s="10"/>
      <c r="BP102" s="5"/>
    </row>
    <row r="103" spans="1:68" ht="15" customHeight="1" x14ac:dyDescent="0.25">
      <c r="A103" s="12"/>
      <c r="B103" s="12"/>
      <c r="C103" s="84"/>
      <c r="D103" s="82" t="s">
        <v>95</v>
      </c>
      <c r="E103" s="57">
        <f t="shared" si="75"/>
        <v>14.084699453551913</v>
      </c>
      <c r="F103" s="58">
        <f t="shared" si="63"/>
        <v>16.35483870967742</v>
      </c>
      <c r="G103" s="58">
        <f>G121/$G$160</f>
        <v>15.413793103448276</v>
      </c>
      <c r="H103" s="58">
        <f>H121/$H$160</f>
        <v>10.225806451612904</v>
      </c>
      <c r="I103" s="366">
        <f>I121/$I$160</f>
        <v>8.6666666666666661</v>
      </c>
      <c r="J103" s="366">
        <f>J121/$J$160</f>
        <v>14.225806451612904</v>
      </c>
      <c r="K103" s="58">
        <f>K121/$K$160</f>
        <v>10.233333333333333</v>
      </c>
      <c r="L103" s="58">
        <f>L121/$L$160</f>
        <v>17.225806451612904</v>
      </c>
      <c r="M103" s="58">
        <f>M121/$M$160</f>
        <v>11.96774193548387</v>
      </c>
      <c r="N103" s="58">
        <f>N121/$N$160</f>
        <v>15.5</v>
      </c>
      <c r="O103" s="58">
        <f>O121/$O$160</f>
        <v>15.64516129032258</v>
      </c>
      <c r="P103" s="58">
        <f>P121/$P$160</f>
        <v>17.366666666666667</v>
      </c>
      <c r="Q103" s="559">
        <f>Q121/$Q$160</f>
        <v>16.129032258064516</v>
      </c>
      <c r="R103" s="27"/>
      <c r="S103" s="9"/>
      <c r="T103" s="9"/>
      <c r="U103" s="10"/>
      <c r="V103" s="10"/>
      <c r="BP103" s="5"/>
    </row>
    <row r="104" spans="1:68" ht="15" customHeight="1" x14ac:dyDescent="0.25">
      <c r="C104" s="157" t="s">
        <v>88</v>
      </c>
      <c r="D104" s="123"/>
      <c r="E104" s="167">
        <f t="shared" ref="E104:Q104" si="76">E149/E6</f>
        <v>0.93605254061527821</v>
      </c>
      <c r="F104" s="167">
        <f t="shared" si="76"/>
        <v>0.93167701863354035</v>
      </c>
      <c r="G104" s="167">
        <f t="shared" si="76"/>
        <v>0.92703862660944203</v>
      </c>
      <c r="H104" s="167">
        <f t="shared" si="76"/>
        <v>0.96759259259259256</v>
      </c>
      <c r="I104" s="367">
        <f t="shared" si="76"/>
        <v>0.93529411764705883</v>
      </c>
      <c r="J104" s="367">
        <f t="shared" si="76"/>
        <v>0.93981481481481477</v>
      </c>
      <c r="K104" s="167">
        <f t="shared" si="76"/>
        <v>0.92549019607843142</v>
      </c>
      <c r="L104" s="167">
        <f t="shared" si="76"/>
        <v>0.92558139534883721</v>
      </c>
      <c r="M104" s="167">
        <f t="shared" si="76"/>
        <v>0.95833333333333337</v>
      </c>
      <c r="N104" s="167">
        <f t="shared" si="76"/>
        <v>0.9527896995708155</v>
      </c>
      <c r="O104" s="167">
        <f t="shared" si="76"/>
        <v>0.91158536585365857</v>
      </c>
      <c r="P104" s="550">
        <f t="shared" si="76"/>
        <v>0.95</v>
      </c>
      <c r="Q104" s="561">
        <f t="shared" si="76"/>
        <v>0.92349726775956287</v>
      </c>
      <c r="R104" s="28"/>
      <c r="S104" s="9"/>
      <c r="T104" s="9"/>
      <c r="U104" s="10"/>
      <c r="V104" s="10"/>
      <c r="BP104" s="5" t="s">
        <v>29</v>
      </c>
    </row>
    <row r="105" spans="1:68" ht="15" customHeight="1" x14ac:dyDescent="0.25">
      <c r="A105" s="12"/>
      <c r="B105" s="12"/>
      <c r="C105" s="84"/>
      <c r="D105" s="82" t="s">
        <v>89</v>
      </c>
      <c r="E105" s="50">
        <f t="shared" ref="E105:Q105" si="77">E150/E7</f>
        <v>1</v>
      </c>
      <c r="F105" s="39">
        <f t="shared" si="77"/>
        <v>1</v>
      </c>
      <c r="G105" s="39">
        <f t="shared" si="77"/>
        <v>1</v>
      </c>
      <c r="H105" s="39">
        <f t="shared" si="77"/>
        <v>1</v>
      </c>
      <c r="I105" s="39">
        <f t="shared" si="77"/>
        <v>1</v>
      </c>
      <c r="J105" s="39">
        <f t="shared" si="77"/>
        <v>1</v>
      </c>
      <c r="K105" s="39">
        <f t="shared" si="77"/>
        <v>1</v>
      </c>
      <c r="L105" s="39">
        <f t="shared" si="77"/>
        <v>1</v>
      </c>
      <c r="M105" s="39">
        <f t="shared" si="77"/>
        <v>1</v>
      </c>
      <c r="N105" s="39">
        <f t="shared" si="77"/>
        <v>1</v>
      </c>
      <c r="O105" s="39">
        <f t="shared" si="77"/>
        <v>1</v>
      </c>
      <c r="P105" s="39">
        <f t="shared" si="77"/>
        <v>1</v>
      </c>
      <c r="Q105" s="382">
        <f t="shared" si="77"/>
        <v>1</v>
      </c>
      <c r="R105" s="27"/>
      <c r="S105" s="9"/>
      <c r="T105" s="9"/>
      <c r="U105" s="10"/>
      <c r="V105" s="10"/>
      <c r="BP105" s="5"/>
    </row>
    <row r="106" spans="1:68" ht="15" customHeight="1" x14ac:dyDescent="0.25">
      <c r="A106" s="12"/>
      <c r="B106" s="12"/>
      <c r="C106" s="84"/>
      <c r="D106" s="82" t="s">
        <v>90</v>
      </c>
      <c r="E106" s="50">
        <f t="shared" ref="E106:Q106" si="78">E151/E8</f>
        <v>0.98104265402843605</v>
      </c>
      <c r="F106" s="39">
        <f t="shared" si="78"/>
        <v>1</v>
      </c>
      <c r="G106" s="39">
        <f t="shared" si="78"/>
        <v>1</v>
      </c>
      <c r="H106" s="39">
        <f t="shared" si="78"/>
        <v>1</v>
      </c>
      <c r="I106" s="39">
        <f t="shared" si="78"/>
        <v>1</v>
      </c>
      <c r="J106" s="39">
        <f t="shared" si="78"/>
        <v>1</v>
      </c>
      <c r="K106" s="39">
        <f t="shared" si="78"/>
        <v>0.94736842105263153</v>
      </c>
      <c r="L106" s="39">
        <f t="shared" si="78"/>
        <v>0.9285714285714286</v>
      </c>
      <c r="M106" s="39">
        <f t="shared" si="78"/>
        <v>1</v>
      </c>
      <c r="N106" s="39">
        <f t="shared" si="78"/>
        <v>0.95238095238095233</v>
      </c>
      <c r="O106" s="39">
        <f t="shared" si="78"/>
        <v>1</v>
      </c>
      <c r="P106" s="39">
        <f t="shared" si="78"/>
        <v>0.95454545454545459</v>
      </c>
      <c r="Q106" s="382">
        <f t="shared" si="78"/>
        <v>1</v>
      </c>
      <c r="R106" s="27"/>
      <c r="S106" s="9"/>
      <c r="T106" s="9"/>
      <c r="U106" s="10"/>
      <c r="V106" s="10"/>
      <c r="BP106" s="5"/>
    </row>
    <row r="107" spans="1:68" ht="15" customHeight="1" x14ac:dyDescent="0.25">
      <c r="A107" s="12"/>
      <c r="B107" s="12"/>
      <c r="C107" s="84"/>
      <c r="D107" s="82" t="s">
        <v>91</v>
      </c>
      <c r="E107" s="50">
        <f t="shared" ref="E107:Q107" si="79">E152/E9</f>
        <v>0.99145299145299148</v>
      </c>
      <c r="F107" s="39">
        <f t="shared" si="79"/>
        <v>0.9375</v>
      </c>
      <c r="G107" s="39">
        <f t="shared" si="79"/>
        <v>1</v>
      </c>
      <c r="H107" s="39">
        <f t="shared" si="79"/>
        <v>1</v>
      </c>
      <c r="I107" s="39">
        <f t="shared" si="79"/>
        <v>1</v>
      </c>
      <c r="J107" s="39">
        <f t="shared" si="79"/>
        <v>1</v>
      </c>
      <c r="K107" s="39">
        <f t="shared" si="79"/>
        <v>0.97499999999999998</v>
      </c>
      <c r="L107" s="39">
        <f t="shared" si="79"/>
        <v>1</v>
      </c>
      <c r="M107" s="39">
        <f t="shared" si="79"/>
        <v>1</v>
      </c>
      <c r="N107" s="39">
        <f t="shared" si="79"/>
        <v>1</v>
      </c>
      <c r="O107" s="39">
        <f t="shared" si="79"/>
        <v>0.97560975609756095</v>
      </c>
      <c r="P107" s="39">
        <f t="shared" si="79"/>
        <v>0.98148148148148151</v>
      </c>
      <c r="Q107" s="382">
        <f t="shared" si="79"/>
        <v>1</v>
      </c>
      <c r="R107" s="27"/>
      <c r="S107" s="9"/>
      <c r="T107" s="9"/>
      <c r="U107" s="10"/>
      <c r="V107" s="10"/>
      <c r="BP107" s="5"/>
    </row>
    <row r="108" spans="1:68" ht="15" customHeight="1" x14ac:dyDescent="0.25">
      <c r="A108" s="12"/>
      <c r="B108" s="12"/>
      <c r="C108" s="84"/>
      <c r="D108" s="82" t="s">
        <v>92</v>
      </c>
      <c r="E108" s="50">
        <f t="shared" ref="E108:Q108" si="80">E153/E10</f>
        <v>0.95203836930455632</v>
      </c>
      <c r="F108" s="39">
        <f t="shared" si="80"/>
        <v>0.96</v>
      </c>
      <c r="G108" s="39">
        <f t="shared" si="80"/>
        <v>0.97142857142857142</v>
      </c>
      <c r="H108" s="39">
        <f t="shared" si="80"/>
        <v>1</v>
      </c>
      <c r="I108" s="39">
        <f t="shared" si="80"/>
        <v>0.967741935483871</v>
      </c>
      <c r="J108" s="39">
        <f t="shared" si="80"/>
        <v>0.92682926829268297</v>
      </c>
      <c r="K108" s="39">
        <f t="shared" si="80"/>
        <v>0.97777777777777775</v>
      </c>
      <c r="L108" s="39">
        <f t="shared" si="80"/>
        <v>0.88571428571428568</v>
      </c>
      <c r="M108" s="39">
        <f t="shared" si="80"/>
        <v>0.91891891891891897</v>
      </c>
      <c r="N108" s="39">
        <f t="shared" si="80"/>
        <v>1</v>
      </c>
      <c r="O108" s="39">
        <f t="shared" si="80"/>
        <v>0.93023255813953487</v>
      </c>
      <c r="P108" s="39">
        <f t="shared" si="80"/>
        <v>0.91428571428571426</v>
      </c>
      <c r="Q108" s="382">
        <f t="shared" si="80"/>
        <v>1</v>
      </c>
      <c r="R108" s="27"/>
      <c r="S108" s="9"/>
      <c r="T108" s="9"/>
      <c r="U108" s="10"/>
      <c r="V108" s="10"/>
      <c r="BP108" s="5"/>
    </row>
    <row r="109" spans="1:68" ht="15" customHeight="1" x14ac:dyDescent="0.25">
      <c r="A109" s="12"/>
      <c r="B109" s="12"/>
      <c r="C109" s="84"/>
      <c r="D109" s="82" t="s">
        <v>93</v>
      </c>
      <c r="E109" s="50">
        <f t="shared" ref="E109:Q109" si="81">E154/E11</f>
        <v>0.9193083573487032</v>
      </c>
      <c r="F109" s="39">
        <f t="shared" si="81"/>
        <v>0.82608695652173914</v>
      </c>
      <c r="G109" s="39">
        <f t="shared" si="81"/>
        <v>0.89743589743589747</v>
      </c>
      <c r="H109" s="39">
        <f t="shared" si="81"/>
        <v>0.92592592592592593</v>
      </c>
      <c r="I109" s="39">
        <f t="shared" si="81"/>
        <v>0.84</v>
      </c>
      <c r="J109" s="39">
        <f t="shared" si="81"/>
        <v>0.94117647058823528</v>
      </c>
      <c r="K109" s="39">
        <f t="shared" si="81"/>
        <v>0.93333333333333335</v>
      </c>
      <c r="L109" s="39">
        <f t="shared" si="81"/>
        <v>0.91304347826086951</v>
      </c>
      <c r="M109" s="39">
        <f t="shared" si="81"/>
        <v>0.91304347826086951</v>
      </c>
      <c r="N109" s="39">
        <f t="shared" si="81"/>
        <v>0.95652173913043481</v>
      </c>
      <c r="O109" s="39">
        <f t="shared" si="81"/>
        <v>0.967741935483871</v>
      </c>
      <c r="P109" s="39">
        <f t="shared" si="81"/>
        <v>0.96969696969696972</v>
      </c>
      <c r="Q109" s="382">
        <f t="shared" si="81"/>
        <v>0.91666666666666663</v>
      </c>
      <c r="R109" s="27"/>
      <c r="S109" s="9"/>
      <c r="T109" s="9"/>
      <c r="U109" s="10"/>
      <c r="V109" s="10"/>
      <c r="BP109" s="5"/>
    </row>
    <row r="110" spans="1:68" ht="15" customHeight="1" x14ac:dyDescent="0.25">
      <c r="A110" s="12"/>
      <c r="B110" s="12"/>
      <c r="C110" s="84"/>
      <c r="D110" s="82" t="s">
        <v>94</v>
      </c>
      <c r="E110" s="50">
        <f t="shared" ref="E110:Q110" si="82">E155/E12</f>
        <v>0.98202824133504496</v>
      </c>
      <c r="F110" s="39">
        <f t="shared" si="82"/>
        <v>0.88571428571428568</v>
      </c>
      <c r="G110" s="39">
        <f t="shared" si="82"/>
        <v>0.8571428571428571</v>
      </c>
      <c r="H110" s="39">
        <f t="shared" si="82"/>
        <v>0.91803278688524592</v>
      </c>
      <c r="I110" s="39">
        <f t="shared" si="82"/>
        <v>0.875</v>
      </c>
      <c r="J110" s="39">
        <f t="shared" si="82"/>
        <v>0.875</v>
      </c>
      <c r="K110" s="39">
        <f t="shared" si="82"/>
        <v>0.83529411764705885</v>
      </c>
      <c r="L110" s="39">
        <f t="shared" si="82"/>
        <v>0.88059701492537312</v>
      </c>
      <c r="M110" s="39">
        <f t="shared" si="82"/>
        <v>0.94805194805194803</v>
      </c>
      <c r="N110" s="39">
        <f t="shared" si="82"/>
        <v>0.89552238805970152</v>
      </c>
      <c r="O110" s="39">
        <f t="shared" si="82"/>
        <v>1.4242424242424243</v>
      </c>
      <c r="P110" s="39">
        <f t="shared" si="82"/>
        <v>0.90163934426229508</v>
      </c>
      <c r="Q110" s="382">
        <f t="shared" si="82"/>
        <v>1.2978723404255319</v>
      </c>
      <c r="R110" s="27"/>
      <c r="S110" s="9"/>
      <c r="T110" s="9"/>
      <c r="U110" s="10"/>
      <c r="V110" s="10"/>
      <c r="BP110" s="5"/>
    </row>
    <row r="111" spans="1:68" ht="15" customHeight="1" x14ac:dyDescent="0.25">
      <c r="A111" s="428"/>
      <c r="B111" s="428"/>
      <c r="C111" s="84"/>
      <c r="D111" s="82" t="s">
        <v>200</v>
      </c>
      <c r="E111" s="50">
        <f>E156/E13</f>
        <v>0.47448979591836737</v>
      </c>
      <c r="F111" s="457" t="s">
        <v>176</v>
      </c>
      <c r="G111" s="457" t="s">
        <v>176</v>
      </c>
      <c r="H111" s="457" t="s">
        <v>176</v>
      </c>
      <c r="I111" s="457" t="s">
        <v>176</v>
      </c>
      <c r="J111" s="457" t="s">
        <v>176</v>
      </c>
      <c r="K111" s="457" t="s">
        <v>176</v>
      </c>
      <c r="L111" s="457" t="s">
        <v>176</v>
      </c>
      <c r="M111" s="457" t="s">
        <v>176</v>
      </c>
      <c r="N111" s="39">
        <f t="shared" ref="N111:Q111" si="83">N156/N13</f>
        <v>1</v>
      </c>
      <c r="O111" s="39">
        <f t="shared" si="83"/>
        <v>0.37179487179487181</v>
      </c>
      <c r="P111" s="39">
        <f t="shared" si="83"/>
        <v>0.96</v>
      </c>
      <c r="Q111" s="382">
        <f t="shared" si="83"/>
        <v>0.33750000000000002</v>
      </c>
      <c r="R111" s="27"/>
      <c r="S111" s="9"/>
      <c r="T111" s="9"/>
      <c r="U111" s="10"/>
      <c r="V111" s="10"/>
      <c r="BP111" s="5"/>
    </row>
    <row r="112" spans="1:68" ht="15" customHeight="1" x14ac:dyDescent="0.25">
      <c r="A112" s="12"/>
      <c r="B112" s="12"/>
      <c r="C112" s="159"/>
      <c r="D112" s="93" t="s">
        <v>95</v>
      </c>
      <c r="E112" s="168">
        <f>E157/E14</f>
        <v>0.97044334975369462</v>
      </c>
      <c r="F112" s="169">
        <f>F157/F14</f>
        <v>0.97619047619047616</v>
      </c>
      <c r="G112" s="169">
        <f t="shared" ref="G112:Q112" si="84">G157/G14</f>
        <v>0.95121951219512191</v>
      </c>
      <c r="H112" s="169">
        <f t="shared" si="84"/>
        <v>1</v>
      </c>
      <c r="I112" s="368">
        <f t="shared" si="84"/>
        <v>0.95238095238095233</v>
      </c>
      <c r="J112" s="368">
        <f t="shared" si="84"/>
        <v>0.96551724137931039</v>
      </c>
      <c r="K112" s="169">
        <f t="shared" si="84"/>
        <v>1</v>
      </c>
      <c r="L112" s="169">
        <f t="shared" si="84"/>
        <v>0.96153846153846156</v>
      </c>
      <c r="M112" s="169">
        <f t="shared" si="84"/>
        <v>0.97142857142857142</v>
      </c>
      <c r="N112" s="169">
        <f t="shared" si="84"/>
        <v>0.94117647058823528</v>
      </c>
      <c r="O112" s="169">
        <f t="shared" si="84"/>
        <v>0.93181818181818177</v>
      </c>
      <c r="P112" s="551">
        <f t="shared" si="84"/>
        <v>1</v>
      </c>
      <c r="Q112" s="562">
        <f t="shared" si="84"/>
        <v>1</v>
      </c>
      <c r="R112" s="27"/>
      <c r="S112" s="9"/>
      <c r="T112" s="9"/>
      <c r="U112" s="10"/>
      <c r="V112" s="10"/>
      <c r="BP112" s="5"/>
    </row>
    <row r="113" spans="1:68" ht="15" customHeight="1" x14ac:dyDescent="0.25">
      <c r="C113" s="145" t="s">
        <v>82</v>
      </c>
      <c r="D113" s="152"/>
      <c r="E113" s="52">
        <f>SUM(F113:Q113)</f>
        <v>38469</v>
      </c>
      <c r="F113" s="52">
        <f>SUM(F114:F121)</f>
        <v>2373</v>
      </c>
      <c r="G113" s="52">
        <f t="shared" ref="G113:Q113" si="85">SUM(G114:G121)</f>
        <v>2691</v>
      </c>
      <c r="H113" s="52">
        <f t="shared" si="85"/>
        <v>2708</v>
      </c>
      <c r="I113" s="369">
        <f t="shared" si="85"/>
        <v>2687</v>
      </c>
      <c r="J113" s="369">
        <f t="shared" si="85"/>
        <v>3231</v>
      </c>
      <c r="K113" s="52">
        <f t="shared" si="85"/>
        <v>2756</v>
      </c>
      <c r="L113" s="52">
        <f t="shared" si="85"/>
        <v>3143</v>
      </c>
      <c r="M113" s="171">
        <f t="shared" si="85"/>
        <v>3374</v>
      </c>
      <c r="N113" s="171">
        <f t="shared" si="85"/>
        <v>3660</v>
      </c>
      <c r="O113" s="171">
        <f t="shared" si="85"/>
        <v>3949</v>
      </c>
      <c r="P113" s="371">
        <f t="shared" si="85"/>
        <v>3949</v>
      </c>
      <c r="Q113" s="459">
        <f t="shared" si="85"/>
        <v>3948</v>
      </c>
      <c r="R113" s="27"/>
      <c r="S113" s="9"/>
      <c r="T113" s="9"/>
      <c r="U113" s="10"/>
      <c r="V113" s="10"/>
      <c r="BP113" s="5" t="s">
        <v>28</v>
      </c>
    </row>
    <row r="114" spans="1:68" ht="15" customHeight="1" x14ac:dyDescent="0.25">
      <c r="A114" s="12"/>
      <c r="B114" s="12"/>
      <c r="C114" s="84"/>
      <c r="D114" s="82" t="s">
        <v>89</v>
      </c>
      <c r="E114" s="52">
        <f t="shared" ref="E114:E148" si="86">SUM(F114:Q114)</f>
        <v>2009</v>
      </c>
      <c r="F114" s="36">
        <v>149</v>
      </c>
      <c r="G114" s="36">
        <v>147</v>
      </c>
      <c r="H114" s="29">
        <v>119</v>
      </c>
      <c r="I114" s="29">
        <v>106</v>
      </c>
      <c r="J114" s="29">
        <v>133</v>
      </c>
      <c r="K114" s="29">
        <v>162</v>
      </c>
      <c r="L114" s="29">
        <v>166</v>
      </c>
      <c r="M114" s="29">
        <v>177</v>
      </c>
      <c r="N114" s="484">
        <v>179</v>
      </c>
      <c r="O114" s="484">
        <v>178</v>
      </c>
      <c r="P114" s="484">
        <v>218</v>
      </c>
      <c r="Q114" s="478">
        <v>275</v>
      </c>
      <c r="R114" s="27"/>
      <c r="S114" s="9"/>
      <c r="T114" s="9"/>
      <c r="U114" s="10"/>
      <c r="V114" s="10"/>
      <c r="BP114" s="5"/>
    </row>
    <row r="115" spans="1:68" ht="15" customHeight="1" x14ac:dyDescent="0.25">
      <c r="A115" s="12"/>
      <c r="B115" s="12"/>
      <c r="C115" s="84"/>
      <c r="D115" s="82" t="s">
        <v>90</v>
      </c>
      <c r="E115" s="52">
        <f t="shared" si="86"/>
        <v>5782</v>
      </c>
      <c r="F115" s="36">
        <v>375</v>
      </c>
      <c r="G115" s="36">
        <v>312</v>
      </c>
      <c r="H115" s="29">
        <v>460</v>
      </c>
      <c r="I115" s="29">
        <v>439</v>
      </c>
      <c r="J115" s="29">
        <v>412</v>
      </c>
      <c r="K115" s="29">
        <v>419</v>
      </c>
      <c r="L115" s="29">
        <v>429</v>
      </c>
      <c r="M115" s="29">
        <v>451</v>
      </c>
      <c r="N115" s="484">
        <v>568</v>
      </c>
      <c r="O115" s="484">
        <v>619</v>
      </c>
      <c r="P115" s="484">
        <v>598</v>
      </c>
      <c r="Q115" s="478">
        <v>700</v>
      </c>
      <c r="R115" s="27"/>
      <c r="S115" s="9"/>
      <c r="T115" s="9"/>
      <c r="U115" s="10"/>
      <c r="V115" s="10"/>
      <c r="BP115" s="5"/>
    </row>
    <row r="116" spans="1:68" ht="15" customHeight="1" x14ac:dyDescent="0.25">
      <c r="A116" s="12"/>
      <c r="B116" s="12"/>
      <c r="C116" s="84"/>
      <c r="D116" s="82" t="s">
        <v>91</v>
      </c>
      <c r="E116" s="52">
        <f t="shared" si="86"/>
        <v>6834</v>
      </c>
      <c r="F116" s="36">
        <v>379</v>
      </c>
      <c r="G116" s="36">
        <v>502</v>
      </c>
      <c r="H116" s="29">
        <v>543</v>
      </c>
      <c r="I116" s="29">
        <v>555</v>
      </c>
      <c r="J116" s="29">
        <v>639</v>
      </c>
      <c r="K116" s="29">
        <v>490</v>
      </c>
      <c r="L116" s="29">
        <v>545</v>
      </c>
      <c r="M116" s="29">
        <v>598</v>
      </c>
      <c r="N116" s="484">
        <v>571</v>
      </c>
      <c r="O116" s="484">
        <v>667</v>
      </c>
      <c r="P116" s="484">
        <v>660</v>
      </c>
      <c r="Q116" s="478">
        <v>685</v>
      </c>
      <c r="R116" s="27"/>
      <c r="S116" s="9"/>
      <c r="T116" s="9"/>
      <c r="U116" s="10"/>
      <c r="V116" s="10"/>
      <c r="BP116" s="5"/>
    </row>
    <row r="117" spans="1:68" ht="15" customHeight="1" x14ac:dyDescent="0.25">
      <c r="A117" s="12"/>
      <c r="B117" s="12"/>
      <c r="C117" s="84"/>
      <c r="D117" s="82" t="s">
        <v>92</v>
      </c>
      <c r="E117" s="52">
        <f t="shared" si="86"/>
        <v>6056</v>
      </c>
      <c r="F117" s="36">
        <v>414</v>
      </c>
      <c r="G117" s="36">
        <v>368</v>
      </c>
      <c r="H117" s="29">
        <v>385</v>
      </c>
      <c r="I117" s="29">
        <v>491</v>
      </c>
      <c r="J117" s="29">
        <v>584</v>
      </c>
      <c r="K117" s="29">
        <v>524</v>
      </c>
      <c r="L117" s="29">
        <v>497</v>
      </c>
      <c r="M117" s="29">
        <v>566</v>
      </c>
      <c r="N117" s="484">
        <v>557</v>
      </c>
      <c r="O117" s="484">
        <v>608</v>
      </c>
      <c r="P117" s="484">
        <v>532</v>
      </c>
      <c r="Q117" s="478">
        <v>530</v>
      </c>
      <c r="R117" s="27"/>
      <c r="S117" s="9"/>
      <c r="T117" s="9"/>
      <c r="U117" s="10"/>
      <c r="V117" s="10"/>
      <c r="BP117" s="5"/>
    </row>
    <row r="118" spans="1:68" ht="15" customHeight="1" x14ac:dyDescent="0.25">
      <c r="A118" s="12"/>
      <c r="B118" s="12"/>
      <c r="C118" s="84"/>
      <c r="D118" s="82" t="s">
        <v>93</v>
      </c>
      <c r="E118" s="52">
        <f t="shared" si="86"/>
        <v>5548</v>
      </c>
      <c r="F118" s="36">
        <v>369</v>
      </c>
      <c r="G118" s="36">
        <v>405</v>
      </c>
      <c r="H118" s="29">
        <v>513</v>
      </c>
      <c r="I118" s="29">
        <v>458</v>
      </c>
      <c r="J118" s="29">
        <v>514</v>
      </c>
      <c r="K118" s="29">
        <v>332</v>
      </c>
      <c r="L118" s="29">
        <v>430</v>
      </c>
      <c r="M118" s="29">
        <v>563</v>
      </c>
      <c r="N118" s="484">
        <v>583</v>
      </c>
      <c r="O118" s="484">
        <v>520</v>
      </c>
      <c r="P118" s="484">
        <v>461</v>
      </c>
      <c r="Q118" s="478">
        <v>400</v>
      </c>
      <c r="R118" s="27"/>
      <c r="S118" s="9"/>
      <c r="T118" s="9"/>
      <c r="U118" s="10"/>
      <c r="V118" s="10"/>
      <c r="BP118" s="5"/>
    </row>
    <row r="119" spans="1:68" ht="15" customHeight="1" x14ac:dyDescent="0.25">
      <c r="A119" s="12"/>
      <c r="B119" s="12"/>
      <c r="C119" s="84"/>
      <c r="D119" s="82" t="s">
        <v>94</v>
      </c>
      <c r="E119" s="52">
        <f t="shared" si="86"/>
        <v>6009</v>
      </c>
      <c r="F119" s="36">
        <v>180</v>
      </c>
      <c r="G119" s="36">
        <v>510</v>
      </c>
      <c r="H119" s="29">
        <v>371</v>
      </c>
      <c r="I119" s="29">
        <v>378</v>
      </c>
      <c r="J119" s="29">
        <v>508</v>
      </c>
      <c r="K119" s="29">
        <v>522</v>
      </c>
      <c r="L119" s="29">
        <v>542</v>
      </c>
      <c r="M119" s="29">
        <v>648</v>
      </c>
      <c r="N119" s="484">
        <v>565</v>
      </c>
      <c r="O119" s="484">
        <v>603</v>
      </c>
      <c r="P119" s="484">
        <v>681</v>
      </c>
      <c r="Q119" s="478">
        <v>501</v>
      </c>
      <c r="R119" s="27"/>
      <c r="S119" s="9"/>
      <c r="T119" s="9"/>
      <c r="U119" s="10"/>
      <c r="V119" s="10"/>
      <c r="BP119" s="5"/>
    </row>
    <row r="120" spans="1:68" ht="15" customHeight="1" x14ac:dyDescent="0.25">
      <c r="A120" s="428"/>
      <c r="B120" s="428"/>
      <c r="C120" s="84"/>
      <c r="D120" s="82" t="s">
        <v>200</v>
      </c>
      <c r="E120" s="52">
        <f t="shared" si="86"/>
        <v>1076</v>
      </c>
      <c r="F120" s="36" t="s">
        <v>176</v>
      </c>
      <c r="G120" s="36" t="s">
        <v>176</v>
      </c>
      <c r="H120" s="36" t="s">
        <v>176</v>
      </c>
      <c r="I120" s="36" t="s">
        <v>176</v>
      </c>
      <c r="J120" s="36" t="s">
        <v>176</v>
      </c>
      <c r="K120" s="36" t="s">
        <v>176</v>
      </c>
      <c r="L120" s="36" t="s">
        <v>176</v>
      </c>
      <c r="M120" s="36" t="s">
        <v>176</v>
      </c>
      <c r="N120" s="485">
        <v>172</v>
      </c>
      <c r="O120" s="485">
        <v>269</v>
      </c>
      <c r="P120" s="485">
        <v>278</v>
      </c>
      <c r="Q120" s="460">
        <v>357</v>
      </c>
      <c r="R120" s="27"/>
      <c r="S120" s="9"/>
      <c r="T120" s="9"/>
      <c r="U120" s="10"/>
      <c r="V120" s="10"/>
      <c r="BP120" s="5"/>
    </row>
    <row r="121" spans="1:68" ht="15" customHeight="1" x14ac:dyDescent="0.25">
      <c r="A121" s="12"/>
      <c r="B121" s="12"/>
      <c r="C121" s="84"/>
      <c r="D121" s="82" t="s">
        <v>95</v>
      </c>
      <c r="E121" s="52">
        <f t="shared" si="86"/>
        <v>5155</v>
      </c>
      <c r="F121" s="36">
        <v>507</v>
      </c>
      <c r="G121" s="36">
        <v>447</v>
      </c>
      <c r="H121" s="29">
        <v>317</v>
      </c>
      <c r="I121" s="370">
        <v>260</v>
      </c>
      <c r="J121" s="370">
        <v>441</v>
      </c>
      <c r="K121" s="29">
        <v>307</v>
      </c>
      <c r="L121" s="29">
        <v>534</v>
      </c>
      <c r="M121" s="345">
        <v>371</v>
      </c>
      <c r="N121" s="488">
        <v>465</v>
      </c>
      <c r="O121" s="488">
        <v>485</v>
      </c>
      <c r="P121" s="552">
        <v>521</v>
      </c>
      <c r="Q121" s="460">
        <v>500</v>
      </c>
      <c r="R121" s="27"/>
      <c r="S121" s="9"/>
      <c r="T121" s="9"/>
      <c r="U121" s="10"/>
      <c r="V121" s="10"/>
      <c r="BP121" s="5"/>
    </row>
    <row r="122" spans="1:68" ht="15" customHeight="1" x14ac:dyDescent="0.25">
      <c r="C122" s="157" t="s">
        <v>83</v>
      </c>
      <c r="D122" s="170"/>
      <c r="E122" s="171">
        <f t="shared" si="86"/>
        <v>46549</v>
      </c>
      <c r="F122" s="171">
        <f>SUM(F123:F130)</f>
        <v>3038</v>
      </c>
      <c r="G122" s="171">
        <f t="shared" ref="G122:Q122" si="87">SUM(G123:G130)</f>
        <v>2900</v>
      </c>
      <c r="H122" s="171">
        <f t="shared" si="87"/>
        <v>3162</v>
      </c>
      <c r="I122" s="371">
        <f t="shared" si="87"/>
        <v>3275</v>
      </c>
      <c r="J122" s="371">
        <f t="shared" si="87"/>
        <v>3596</v>
      </c>
      <c r="K122" s="171">
        <f t="shared" si="87"/>
        <v>3480</v>
      </c>
      <c r="L122" s="171">
        <f t="shared" si="87"/>
        <v>3596</v>
      </c>
      <c r="M122" s="52">
        <f t="shared" si="87"/>
        <v>3764</v>
      </c>
      <c r="N122" s="52">
        <f t="shared" si="87"/>
        <v>4459</v>
      </c>
      <c r="O122" s="52">
        <f t="shared" si="87"/>
        <v>4774</v>
      </c>
      <c r="P122" s="373">
        <f t="shared" si="87"/>
        <v>5164</v>
      </c>
      <c r="Q122" s="383">
        <f t="shared" si="87"/>
        <v>5341</v>
      </c>
      <c r="R122" s="27"/>
      <c r="S122" s="9"/>
      <c r="T122" s="9"/>
      <c r="U122" s="10"/>
      <c r="V122" s="10"/>
      <c r="BP122" s="5" t="s">
        <v>28</v>
      </c>
    </row>
    <row r="123" spans="1:68" ht="15" customHeight="1" x14ac:dyDescent="0.25">
      <c r="A123" s="12"/>
      <c r="B123" s="12"/>
      <c r="C123" s="84"/>
      <c r="D123" s="82" t="s">
        <v>89</v>
      </c>
      <c r="E123" s="52">
        <f t="shared" si="86"/>
        <v>2240</v>
      </c>
      <c r="F123" s="36">
        <f t="shared" ref="F123:F128" si="88">F16*$F$160</f>
        <v>186</v>
      </c>
      <c r="G123" s="36">
        <f t="shared" ref="G123:G128" si="89">G16*$G$160</f>
        <v>174</v>
      </c>
      <c r="H123" s="36">
        <f t="shared" ref="H123:H128" si="90">H16*$H$160</f>
        <v>124</v>
      </c>
      <c r="I123" s="29">
        <v>120</v>
      </c>
      <c r="J123" s="29">
        <v>175</v>
      </c>
      <c r="K123" s="29">
        <v>180</v>
      </c>
      <c r="L123" s="29">
        <v>186</v>
      </c>
      <c r="M123" s="29">
        <v>186</v>
      </c>
      <c r="N123" s="484">
        <v>180</v>
      </c>
      <c r="O123" s="484">
        <v>186</v>
      </c>
      <c r="P123" s="484">
        <v>243</v>
      </c>
      <c r="Q123" s="478">
        <v>300</v>
      </c>
      <c r="R123" s="27"/>
      <c r="S123" s="9"/>
      <c r="T123" s="9"/>
      <c r="U123" s="10"/>
      <c r="V123" s="10"/>
      <c r="BP123" s="5"/>
    </row>
    <row r="124" spans="1:68" ht="15" customHeight="1" x14ac:dyDescent="0.25">
      <c r="A124" s="12"/>
      <c r="B124" s="12"/>
      <c r="C124" s="84"/>
      <c r="D124" s="82" t="s">
        <v>90</v>
      </c>
      <c r="E124" s="52">
        <f t="shared" si="86"/>
        <v>5914</v>
      </c>
      <c r="F124" s="36">
        <f t="shared" si="88"/>
        <v>434</v>
      </c>
      <c r="G124" s="36">
        <f t="shared" si="89"/>
        <v>406</v>
      </c>
      <c r="H124" s="36">
        <f t="shared" si="90"/>
        <v>434</v>
      </c>
      <c r="I124" s="29">
        <v>420</v>
      </c>
      <c r="J124" s="29">
        <v>434</v>
      </c>
      <c r="K124" s="29">
        <v>420</v>
      </c>
      <c r="L124" s="29">
        <v>434</v>
      </c>
      <c r="M124" s="29">
        <v>434</v>
      </c>
      <c r="N124" s="484">
        <v>576</v>
      </c>
      <c r="O124" s="484">
        <v>620</v>
      </c>
      <c r="P124" s="484">
        <v>600</v>
      </c>
      <c r="Q124" s="478">
        <v>702</v>
      </c>
      <c r="R124" s="27"/>
      <c r="S124" s="9"/>
      <c r="T124" s="9"/>
      <c r="U124" s="10"/>
      <c r="V124" s="10"/>
      <c r="BP124" s="5"/>
    </row>
    <row r="125" spans="1:68" ht="15" customHeight="1" x14ac:dyDescent="0.25">
      <c r="A125" s="12"/>
      <c r="B125" s="12"/>
      <c r="C125" s="84"/>
      <c r="D125" s="82" t="s">
        <v>91</v>
      </c>
      <c r="E125" s="52">
        <f t="shared" si="86"/>
        <v>7595</v>
      </c>
      <c r="F125" s="36">
        <f t="shared" si="88"/>
        <v>558</v>
      </c>
      <c r="G125" s="36">
        <f t="shared" si="89"/>
        <v>522</v>
      </c>
      <c r="H125" s="36">
        <f t="shared" si="90"/>
        <v>558</v>
      </c>
      <c r="I125" s="29">
        <v>540</v>
      </c>
      <c r="J125" s="29">
        <v>558</v>
      </c>
      <c r="K125" s="29">
        <v>540</v>
      </c>
      <c r="L125" s="29">
        <v>558</v>
      </c>
      <c r="M125" s="29">
        <v>558</v>
      </c>
      <c r="N125" s="484">
        <v>714</v>
      </c>
      <c r="O125" s="484">
        <v>744</v>
      </c>
      <c r="P125" s="484">
        <v>960</v>
      </c>
      <c r="Q125" s="478">
        <v>785</v>
      </c>
      <c r="R125" s="27"/>
      <c r="S125" s="9"/>
      <c r="T125" s="9"/>
      <c r="U125" s="10"/>
      <c r="V125" s="10"/>
      <c r="BP125" s="5"/>
    </row>
    <row r="126" spans="1:68" ht="15" customHeight="1" x14ac:dyDescent="0.25">
      <c r="A126" s="12"/>
      <c r="B126" s="12"/>
      <c r="C126" s="84"/>
      <c r="D126" s="82" t="s">
        <v>92</v>
      </c>
      <c r="E126" s="52">
        <f t="shared" si="86"/>
        <v>8097</v>
      </c>
      <c r="F126" s="36">
        <f t="shared" si="88"/>
        <v>558</v>
      </c>
      <c r="G126" s="36">
        <f t="shared" si="89"/>
        <v>522</v>
      </c>
      <c r="H126" s="36">
        <f t="shared" si="90"/>
        <v>558</v>
      </c>
      <c r="I126" s="29">
        <v>579</v>
      </c>
      <c r="J126" s="29">
        <v>744</v>
      </c>
      <c r="K126" s="29">
        <v>720</v>
      </c>
      <c r="L126" s="29">
        <v>744</v>
      </c>
      <c r="M126" s="29">
        <v>744</v>
      </c>
      <c r="N126" s="484">
        <v>720</v>
      </c>
      <c r="O126" s="484">
        <v>744</v>
      </c>
      <c r="P126" s="484">
        <v>720</v>
      </c>
      <c r="Q126" s="478">
        <v>744</v>
      </c>
      <c r="R126" s="27"/>
      <c r="S126" s="9"/>
      <c r="T126" s="9"/>
      <c r="U126" s="10"/>
      <c r="V126" s="10"/>
      <c r="BP126" s="5"/>
    </row>
    <row r="127" spans="1:68" ht="15" customHeight="1" x14ac:dyDescent="0.25">
      <c r="A127" s="12"/>
      <c r="B127" s="12"/>
      <c r="C127" s="84"/>
      <c r="D127" s="82" t="s">
        <v>93</v>
      </c>
      <c r="E127" s="52">
        <f t="shared" si="86"/>
        <v>7015</v>
      </c>
      <c r="F127" s="36">
        <f t="shared" si="88"/>
        <v>372</v>
      </c>
      <c r="G127" s="36">
        <f t="shared" si="89"/>
        <v>406</v>
      </c>
      <c r="H127" s="36">
        <f t="shared" si="90"/>
        <v>558</v>
      </c>
      <c r="I127" s="29">
        <v>540</v>
      </c>
      <c r="J127" s="29">
        <v>561</v>
      </c>
      <c r="K127" s="29">
        <v>540</v>
      </c>
      <c r="L127" s="29">
        <v>558</v>
      </c>
      <c r="M127" s="29">
        <v>558</v>
      </c>
      <c r="N127" s="484">
        <v>714</v>
      </c>
      <c r="O127" s="484">
        <v>744</v>
      </c>
      <c r="P127" s="484">
        <v>720</v>
      </c>
      <c r="Q127" s="478">
        <v>744</v>
      </c>
      <c r="R127" s="27"/>
      <c r="S127" s="9"/>
      <c r="T127" s="9"/>
      <c r="U127" s="10"/>
      <c r="V127" s="10"/>
      <c r="BP127" s="5"/>
    </row>
    <row r="128" spans="1:68" ht="15" customHeight="1" x14ac:dyDescent="0.25">
      <c r="A128" s="12"/>
      <c r="B128" s="12"/>
      <c r="C128" s="84"/>
      <c r="D128" s="82" t="s">
        <v>94</v>
      </c>
      <c r="E128" s="52">
        <f t="shared" si="86"/>
        <v>7190</v>
      </c>
      <c r="F128" s="36">
        <f t="shared" si="88"/>
        <v>372</v>
      </c>
      <c r="G128" s="36">
        <f t="shared" si="89"/>
        <v>348</v>
      </c>
      <c r="H128" s="36">
        <f t="shared" si="90"/>
        <v>372</v>
      </c>
      <c r="I128" s="29">
        <v>536</v>
      </c>
      <c r="J128" s="29">
        <v>566</v>
      </c>
      <c r="K128" s="29">
        <v>540</v>
      </c>
      <c r="L128" s="29">
        <v>558</v>
      </c>
      <c r="M128" s="29">
        <v>726</v>
      </c>
      <c r="N128" s="484">
        <v>720</v>
      </c>
      <c r="O128" s="484">
        <v>744</v>
      </c>
      <c r="P128" s="484">
        <v>840</v>
      </c>
      <c r="Q128" s="478">
        <v>868</v>
      </c>
      <c r="R128" s="27"/>
      <c r="S128" s="9"/>
      <c r="T128" s="9"/>
      <c r="U128" s="10"/>
      <c r="V128" s="10"/>
      <c r="BP128" s="5"/>
    </row>
    <row r="129" spans="1:68" ht="15" customHeight="1" x14ac:dyDescent="0.25">
      <c r="A129" s="428"/>
      <c r="B129" s="428"/>
      <c r="C129" s="84"/>
      <c r="D129" s="82" t="s">
        <v>200</v>
      </c>
      <c r="E129" s="52">
        <f t="shared" si="86"/>
        <v>1304</v>
      </c>
      <c r="F129" s="36" t="s">
        <v>176</v>
      </c>
      <c r="G129" s="36" t="s">
        <v>176</v>
      </c>
      <c r="H129" s="36" t="s">
        <v>176</v>
      </c>
      <c r="I129" s="36" t="s">
        <v>176</v>
      </c>
      <c r="J129" s="36" t="s">
        <v>176</v>
      </c>
      <c r="K129" s="36" t="s">
        <v>176</v>
      </c>
      <c r="L129" s="36" t="s">
        <v>176</v>
      </c>
      <c r="M129" s="36" t="s">
        <v>176</v>
      </c>
      <c r="N129" s="485">
        <v>241</v>
      </c>
      <c r="O129" s="485">
        <v>248</v>
      </c>
      <c r="P129" s="485">
        <v>361</v>
      </c>
      <c r="Q129" s="460">
        <v>454</v>
      </c>
      <c r="R129" s="27"/>
      <c r="S129" s="9"/>
      <c r="T129" s="9"/>
      <c r="U129" s="10"/>
      <c r="V129" s="10"/>
      <c r="BP129" s="5"/>
    </row>
    <row r="130" spans="1:68" ht="15" customHeight="1" x14ac:dyDescent="0.25">
      <c r="A130" s="12"/>
      <c r="B130" s="12"/>
      <c r="C130" s="159"/>
      <c r="D130" s="93" t="s">
        <v>95</v>
      </c>
      <c r="E130" s="172">
        <f t="shared" si="86"/>
        <v>7194</v>
      </c>
      <c r="F130" s="95">
        <f>F23*$F$160</f>
        <v>558</v>
      </c>
      <c r="G130" s="95">
        <f>G23*$G$160</f>
        <v>522</v>
      </c>
      <c r="H130" s="95">
        <f>H23*$H$160</f>
        <v>558</v>
      </c>
      <c r="I130" s="372">
        <v>540</v>
      </c>
      <c r="J130" s="372">
        <v>558</v>
      </c>
      <c r="K130" s="351">
        <v>540</v>
      </c>
      <c r="L130" s="351">
        <v>558</v>
      </c>
      <c r="M130" s="29">
        <v>558</v>
      </c>
      <c r="N130" s="485">
        <v>594</v>
      </c>
      <c r="O130" s="485">
        <v>744</v>
      </c>
      <c r="P130" s="553">
        <v>720</v>
      </c>
      <c r="Q130" s="560">
        <v>744</v>
      </c>
      <c r="R130" s="27"/>
      <c r="S130" s="9"/>
      <c r="T130" s="9"/>
      <c r="U130" s="10"/>
      <c r="V130" s="10"/>
      <c r="BP130" s="5"/>
    </row>
    <row r="131" spans="1:68" ht="15" customHeight="1" x14ac:dyDescent="0.25">
      <c r="C131" s="145" t="s">
        <v>84</v>
      </c>
      <c r="D131" s="152"/>
      <c r="E131" s="52">
        <f>SUM(F131:Q131)</f>
        <v>43344</v>
      </c>
      <c r="F131" s="52">
        <f>SUM(F132:F139)</f>
        <v>2245</v>
      </c>
      <c r="G131" s="52">
        <f t="shared" ref="G131:Q131" si="91">SUM(G132:G139)</f>
        <v>2852</v>
      </c>
      <c r="H131" s="52">
        <f t="shared" si="91"/>
        <v>3555</v>
      </c>
      <c r="I131" s="373">
        <f t="shared" si="91"/>
        <v>2560</v>
      </c>
      <c r="J131" s="373">
        <f t="shared" si="91"/>
        <v>3787</v>
      </c>
      <c r="K131" s="52">
        <f t="shared" si="91"/>
        <v>4306</v>
      </c>
      <c r="L131" s="52">
        <f t="shared" si="91"/>
        <v>2874</v>
      </c>
      <c r="M131" s="171">
        <f t="shared" si="91"/>
        <v>3951</v>
      </c>
      <c r="N131" s="171">
        <f t="shared" si="91"/>
        <v>3422</v>
      </c>
      <c r="O131" s="171">
        <f t="shared" si="91"/>
        <v>4886</v>
      </c>
      <c r="P131" s="375">
        <f t="shared" si="91"/>
        <v>3865</v>
      </c>
      <c r="Q131" s="459">
        <f t="shared" si="91"/>
        <v>5041</v>
      </c>
      <c r="R131" s="27"/>
      <c r="S131" s="9"/>
      <c r="T131" s="9"/>
      <c r="U131" s="10"/>
      <c r="V131" s="10"/>
      <c r="BP131" s="5" t="s">
        <v>28</v>
      </c>
    </row>
    <row r="132" spans="1:68" ht="15" customHeight="1" x14ac:dyDescent="0.25">
      <c r="A132" s="12"/>
      <c r="B132" s="12"/>
      <c r="C132" s="84"/>
      <c r="D132" s="82" t="s">
        <v>89</v>
      </c>
      <c r="E132" s="52">
        <f t="shared" si="86"/>
        <v>1690</v>
      </c>
      <c r="F132" s="36">
        <v>79</v>
      </c>
      <c r="G132" s="36">
        <v>198</v>
      </c>
      <c r="H132" s="29">
        <v>174</v>
      </c>
      <c r="I132" s="29">
        <v>155</v>
      </c>
      <c r="J132" s="29">
        <v>72</v>
      </c>
      <c r="K132" s="29">
        <v>69</v>
      </c>
      <c r="L132" s="29">
        <v>134</v>
      </c>
      <c r="M132" s="29">
        <v>110</v>
      </c>
      <c r="N132" s="484">
        <v>231</v>
      </c>
      <c r="O132" s="484">
        <v>144</v>
      </c>
      <c r="P132" s="484">
        <v>63</v>
      </c>
      <c r="Q132" s="478">
        <v>261</v>
      </c>
      <c r="R132" s="27"/>
      <c r="S132" s="9"/>
      <c r="T132" s="9"/>
      <c r="U132" s="10"/>
      <c r="V132" s="10"/>
      <c r="BP132" s="5"/>
    </row>
    <row r="133" spans="1:68" ht="15" customHeight="1" x14ac:dyDescent="0.25">
      <c r="A133" s="12"/>
      <c r="B133" s="12"/>
      <c r="C133" s="84"/>
      <c r="D133" s="82" t="s">
        <v>90</v>
      </c>
      <c r="E133" s="52">
        <f t="shared" si="86"/>
        <v>5053</v>
      </c>
      <c r="F133" s="36">
        <v>444</v>
      </c>
      <c r="G133" s="36">
        <v>285</v>
      </c>
      <c r="H133" s="29">
        <v>347</v>
      </c>
      <c r="I133" s="29">
        <v>345</v>
      </c>
      <c r="J133" s="29">
        <v>382</v>
      </c>
      <c r="K133" s="29">
        <v>469</v>
      </c>
      <c r="L133" s="29">
        <v>314</v>
      </c>
      <c r="M133" s="29">
        <v>410</v>
      </c>
      <c r="N133" s="484">
        <v>521</v>
      </c>
      <c r="O133" s="484">
        <v>408</v>
      </c>
      <c r="P133" s="484">
        <v>534</v>
      </c>
      <c r="Q133" s="478">
        <v>594</v>
      </c>
      <c r="R133" s="27"/>
      <c r="S133" s="9"/>
      <c r="T133" s="9"/>
      <c r="U133" s="10"/>
      <c r="V133" s="10"/>
      <c r="BP133" s="5"/>
    </row>
    <row r="134" spans="1:68" ht="15" customHeight="1" x14ac:dyDescent="0.25">
      <c r="A134" s="12"/>
      <c r="B134" s="12"/>
      <c r="C134" s="84"/>
      <c r="D134" s="82" t="s">
        <v>91</v>
      </c>
      <c r="E134" s="52">
        <f t="shared" si="86"/>
        <v>9099</v>
      </c>
      <c r="F134" s="36">
        <v>316</v>
      </c>
      <c r="G134" s="36">
        <v>646</v>
      </c>
      <c r="H134" s="29">
        <v>841</v>
      </c>
      <c r="I134" s="29">
        <v>624</v>
      </c>
      <c r="J134" s="29">
        <v>700</v>
      </c>
      <c r="K134" s="29">
        <v>949</v>
      </c>
      <c r="L134" s="29">
        <v>509</v>
      </c>
      <c r="M134" s="29">
        <v>823</v>
      </c>
      <c r="N134" s="484">
        <v>764</v>
      </c>
      <c r="O134" s="484">
        <v>834</v>
      </c>
      <c r="P134" s="484">
        <v>834</v>
      </c>
      <c r="Q134" s="478">
        <v>1259</v>
      </c>
      <c r="R134" s="27"/>
      <c r="S134" s="9"/>
      <c r="T134" s="9"/>
      <c r="U134" s="10"/>
      <c r="V134" s="10"/>
      <c r="BP134" s="5"/>
    </row>
    <row r="135" spans="1:68" ht="15" customHeight="1" x14ac:dyDescent="0.25">
      <c r="A135" s="12"/>
      <c r="B135" s="12"/>
      <c r="C135" s="84"/>
      <c r="D135" s="82" t="s">
        <v>92</v>
      </c>
      <c r="E135" s="52">
        <f t="shared" si="86"/>
        <v>7303</v>
      </c>
      <c r="F135" s="36">
        <v>359</v>
      </c>
      <c r="G135" s="36">
        <v>532</v>
      </c>
      <c r="H135" s="29">
        <v>438</v>
      </c>
      <c r="I135" s="29">
        <v>450</v>
      </c>
      <c r="J135" s="29">
        <v>809</v>
      </c>
      <c r="K135" s="29">
        <v>919</v>
      </c>
      <c r="L135" s="29">
        <v>562</v>
      </c>
      <c r="M135" s="29">
        <v>883</v>
      </c>
      <c r="N135" s="484">
        <v>443</v>
      </c>
      <c r="O135" s="484">
        <v>668</v>
      </c>
      <c r="P135" s="484">
        <v>637</v>
      </c>
      <c r="Q135" s="478">
        <v>603</v>
      </c>
      <c r="R135" s="27"/>
      <c r="S135" s="9"/>
      <c r="T135" s="9"/>
      <c r="U135" s="10"/>
      <c r="V135" s="10"/>
      <c r="BP135" s="5"/>
    </row>
    <row r="136" spans="1:68" ht="15" customHeight="1" x14ac:dyDescent="0.25">
      <c r="A136" s="12"/>
      <c r="B136" s="12"/>
      <c r="C136" s="84"/>
      <c r="D136" s="82" t="s">
        <v>93</v>
      </c>
      <c r="E136" s="52">
        <f t="shared" si="86"/>
        <v>6369</v>
      </c>
      <c r="F136" s="36">
        <v>381</v>
      </c>
      <c r="G136" s="36">
        <v>496</v>
      </c>
      <c r="H136" s="29">
        <v>383</v>
      </c>
      <c r="I136" s="29">
        <v>417</v>
      </c>
      <c r="J136" s="29">
        <v>742</v>
      </c>
      <c r="K136" s="29">
        <v>704</v>
      </c>
      <c r="L136" s="29">
        <v>307</v>
      </c>
      <c r="M136" s="29">
        <v>428</v>
      </c>
      <c r="N136" s="484">
        <v>474</v>
      </c>
      <c r="O136" s="484">
        <v>921</v>
      </c>
      <c r="P136" s="484">
        <v>468</v>
      </c>
      <c r="Q136" s="478">
        <v>648</v>
      </c>
      <c r="R136" s="27"/>
      <c r="S136" s="9"/>
      <c r="T136" s="9"/>
      <c r="U136" s="10"/>
      <c r="V136" s="10"/>
      <c r="BP136" s="5"/>
    </row>
    <row r="137" spans="1:68" ht="15" customHeight="1" x14ac:dyDescent="0.25">
      <c r="A137" s="12"/>
      <c r="B137" s="12"/>
      <c r="C137" s="84"/>
      <c r="D137" s="82" t="s">
        <v>94</v>
      </c>
      <c r="E137" s="52">
        <f t="shared" si="86"/>
        <v>6604</v>
      </c>
      <c r="F137" s="36">
        <v>134</v>
      </c>
      <c r="G137" s="36">
        <v>236</v>
      </c>
      <c r="H137" s="29">
        <v>665</v>
      </c>
      <c r="I137" s="29">
        <v>200</v>
      </c>
      <c r="J137" s="29">
        <v>570</v>
      </c>
      <c r="K137" s="29">
        <v>631</v>
      </c>
      <c r="L137" s="29">
        <v>665</v>
      </c>
      <c r="M137" s="29">
        <v>644</v>
      </c>
      <c r="N137" s="484">
        <v>460</v>
      </c>
      <c r="O137" s="484">
        <v>900</v>
      </c>
      <c r="P137" s="484">
        <v>676</v>
      </c>
      <c r="Q137" s="478">
        <v>823</v>
      </c>
      <c r="R137" s="27"/>
      <c r="S137" s="9"/>
      <c r="T137" s="9"/>
      <c r="U137" s="10"/>
      <c r="V137" s="10"/>
      <c r="BP137" s="5"/>
    </row>
    <row r="138" spans="1:68" ht="15" customHeight="1" x14ac:dyDescent="0.25">
      <c r="A138" s="428"/>
      <c r="B138" s="428"/>
      <c r="C138" s="84"/>
      <c r="D138" s="82" t="s">
        <v>200</v>
      </c>
      <c r="E138" s="52">
        <f t="shared" si="86"/>
        <v>837</v>
      </c>
      <c r="F138" s="36" t="s">
        <v>176</v>
      </c>
      <c r="G138" s="36" t="s">
        <v>176</v>
      </c>
      <c r="H138" s="36" t="s">
        <v>176</v>
      </c>
      <c r="I138" s="36" t="s">
        <v>176</v>
      </c>
      <c r="J138" s="36" t="s">
        <v>176</v>
      </c>
      <c r="K138" s="36" t="s">
        <v>176</v>
      </c>
      <c r="L138" s="36" t="s">
        <v>176</v>
      </c>
      <c r="M138" s="36" t="s">
        <v>176</v>
      </c>
      <c r="N138" s="485">
        <v>112</v>
      </c>
      <c r="O138" s="485">
        <v>284</v>
      </c>
      <c r="P138" s="485">
        <v>222</v>
      </c>
      <c r="Q138" s="460">
        <v>219</v>
      </c>
      <c r="R138" s="27"/>
      <c r="S138" s="9"/>
      <c r="T138" s="9"/>
      <c r="U138" s="10"/>
      <c r="V138" s="10"/>
      <c r="BP138" s="5"/>
    </row>
    <row r="139" spans="1:68" ht="15" customHeight="1" x14ac:dyDescent="0.25">
      <c r="A139" s="12"/>
      <c r="B139" s="12"/>
      <c r="C139" s="84"/>
      <c r="D139" s="82" t="s">
        <v>95</v>
      </c>
      <c r="E139" s="52">
        <f t="shared" si="86"/>
        <v>6389</v>
      </c>
      <c r="F139" s="36">
        <v>532</v>
      </c>
      <c r="G139" s="36">
        <v>459</v>
      </c>
      <c r="H139" s="29">
        <v>707</v>
      </c>
      <c r="I139" s="374">
        <v>369</v>
      </c>
      <c r="J139" s="374">
        <v>512</v>
      </c>
      <c r="K139" s="29">
        <v>565</v>
      </c>
      <c r="L139" s="29">
        <v>383</v>
      </c>
      <c r="M139" s="351">
        <v>653</v>
      </c>
      <c r="N139" s="486">
        <v>417</v>
      </c>
      <c r="O139" s="486">
        <v>727</v>
      </c>
      <c r="P139" s="485">
        <v>431</v>
      </c>
      <c r="Q139" s="460">
        <v>634</v>
      </c>
      <c r="R139" s="27"/>
      <c r="S139" s="9"/>
      <c r="T139" s="9"/>
      <c r="U139" s="10"/>
      <c r="V139" s="10"/>
      <c r="BP139" s="5"/>
    </row>
    <row r="140" spans="1:68" ht="15" customHeight="1" x14ac:dyDescent="0.25">
      <c r="C140" s="157" t="s">
        <v>85</v>
      </c>
      <c r="D140" s="170"/>
      <c r="E140" s="171">
        <f>SUM(F140:Q140)</f>
        <v>16</v>
      </c>
      <c r="F140" s="171">
        <f>SUM(F141:F148)</f>
        <v>3</v>
      </c>
      <c r="G140" s="171">
        <f t="shared" ref="G140:Q140" si="92">SUM(G141:G148)</f>
        <v>0</v>
      </c>
      <c r="H140" s="171">
        <f t="shared" si="92"/>
        <v>1</v>
      </c>
      <c r="I140" s="375">
        <f t="shared" si="92"/>
        <v>1</v>
      </c>
      <c r="J140" s="375">
        <f t="shared" si="92"/>
        <v>2</v>
      </c>
      <c r="K140" s="171">
        <f t="shared" si="92"/>
        <v>1</v>
      </c>
      <c r="L140" s="171">
        <f t="shared" si="92"/>
        <v>1</v>
      </c>
      <c r="M140" s="52">
        <f t="shared" si="92"/>
        <v>2</v>
      </c>
      <c r="N140" s="52">
        <f t="shared" si="92"/>
        <v>1</v>
      </c>
      <c r="O140" s="52">
        <f t="shared" si="92"/>
        <v>0</v>
      </c>
      <c r="P140" s="554">
        <f t="shared" si="92"/>
        <v>1</v>
      </c>
      <c r="Q140" s="383">
        <f t="shared" si="92"/>
        <v>3</v>
      </c>
      <c r="R140" s="27"/>
      <c r="S140" s="9"/>
      <c r="T140" s="9"/>
      <c r="U140" s="10"/>
      <c r="V140" s="10"/>
      <c r="BP140" s="5" t="s">
        <v>28</v>
      </c>
    </row>
    <row r="141" spans="1:68" ht="15" customHeight="1" x14ac:dyDescent="0.25">
      <c r="A141" s="12"/>
      <c r="B141" s="12"/>
      <c r="C141" s="84"/>
      <c r="D141" s="82" t="s">
        <v>89</v>
      </c>
      <c r="E141" s="52">
        <f t="shared" si="86"/>
        <v>0</v>
      </c>
      <c r="F141" s="36">
        <v>0</v>
      </c>
      <c r="G141" s="36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484">
        <v>0</v>
      </c>
      <c r="O141" s="484">
        <v>0</v>
      </c>
      <c r="P141" s="484">
        <v>0</v>
      </c>
      <c r="Q141" s="478">
        <v>0</v>
      </c>
      <c r="R141" s="27"/>
      <c r="S141" s="9"/>
      <c r="T141" s="9"/>
      <c r="U141" s="10"/>
      <c r="V141" s="10"/>
      <c r="BP141" s="5"/>
    </row>
    <row r="142" spans="1:68" ht="15" customHeight="1" x14ac:dyDescent="0.25">
      <c r="A142" s="12"/>
      <c r="B142" s="12"/>
      <c r="C142" s="84"/>
      <c r="D142" s="82" t="s">
        <v>90</v>
      </c>
      <c r="E142" s="52">
        <f t="shared" si="86"/>
        <v>4</v>
      </c>
      <c r="F142" s="36">
        <v>0</v>
      </c>
      <c r="G142" s="36">
        <v>0</v>
      </c>
      <c r="H142" s="29">
        <v>1</v>
      </c>
      <c r="I142" s="29">
        <v>0</v>
      </c>
      <c r="J142" s="29">
        <v>0</v>
      </c>
      <c r="K142" s="29">
        <v>0</v>
      </c>
      <c r="L142" s="29">
        <v>0</v>
      </c>
      <c r="M142" s="29">
        <v>1</v>
      </c>
      <c r="N142" s="484">
        <v>1</v>
      </c>
      <c r="O142" s="484">
        <v>0</v>
      </c>
      <c r="P142" s="484">
        <v>0</v>
      </c>
      <c r="Q142" s="478">
        <v>1</v>
      </c>
      <c r="R142" s="27"/>
      <c r="S142" s="9"/>
      <c r="T142" s="9"/>
      <c r="U142" s="10"/>
      <c r="V142" s="10"/>
      <c r="BP142" s="5"/>
    </row>
    <row r="143" spans="1:68" ht="15" customHeight="1" x14ac:dyDescent="0.25">
      <c r="A143" s="12"/>
      <c r="B143" s="12"/>
      <c r="C143" s="84"/>
      <c r="D143" s="82" t="s">
        <v>91</v>
      </c>
      <c r="E143" s="52">
        <f t="shared" si="86"/>
        <v>2</v>
      </c>
      <c r="F143" s="36">
        <v>1</v>
      </c>
      <c r="G143" s="36">
        <v>0</v>
      </c>
      <c r="H143" s="29">
        <v>0</v>
      </c>
      <c r="I143" s="29">
        <v>0</v>
      </c>
      <c r="J143" s="29">
        <v>1</v>
      </c>
      <c r="K143" s="29">
        <v>0</v>
      </c>
      <c r="L143" s="29">
        <v>0</v>
      </c>
      <c r="M143" s="29">
        <v>0</v>
      </c>
      <c r="N143" s="484">
        <v>0</v>
      </c>
      <c r="O143" s="484">
        <v>0</v>
      </c>
      <c r="P143" s="484">
        <v>0</v>
      </c>
      <c r="Q143" s="478">
        <v>0</v>
      </c>
      <c r="R143" s="27"/>
      <c r="S143" s="9"/>
      <c r="T143" s="9"/>
      <c r="U143" s="10"/>
      <c r="V143" s="10"/>
      <c r="BP143" s="5"/>
    </row>
    <row r="144" spans="1:68" ht="15" customHeight="1" x14ac:dyDescent="0.25">
      <c r="A144" s="12"/>
      <c r="B144" s="12"/>
      <c r="C144" s="84"/>
      <c r="D144" s="82" t="s">
        <v>92</v>
      </c>
      <c r="E144" s="52">
        <f t="shared" si="86"/>
        <v>2</v>
      </c>
      <c r="F144" s="36">
        <v>0</v>
      </c>
      <c r="G144" s="36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1</v>
      </c>
      <c r="M144" s="29">
        <v>0</v>
      </c>
      <c r="N144" s="484">
        <v>0</v>
      </c>
      <c r="O144" s="484">
        <v>0</v>
      </c>
      <c r="P144" s="484">
        <v>1</v>
      </c>
      <c r="Q144" s="478">
        <v>0</v>
      </c>
      <c r="R144" s="27"/>
      <c r="S144" s="9"/>
      <c r="T144" s="9"/>
      <c r="U144" s="10"/>
      <c r="V144" s="10"/>
      <c r="BP144" s="5"/>
    </row>
    <row r="145" spans="1:68" ht="15" customHeight="1" x14ac:dyDescent="0.25">
      <c r="A145" s="12"/>
      <c r="B145" s="12"/>
      <c r="C145" s="84"/>
      <c r="D145" s="82" t="s">
        <v>93</v>
      </c>
      <c r="E145" s="52">
        <f t="shared" si="86"/>
        <v>6</v>
      </c>
      <c r="F145" s="36">
        <v>1</v>
      </c>
      <c r="G145" s="36">
        <v>0</v>
      </c>
      <c r="H145" s="29">
        <v>0</v>
      </c>
      <c r="I145" s="29">
        <v>1</v>
      </c>
      <c r="J145" s="29">
        <v>1</v>
      </c>
      <c r="K145" s="29">
        <v>1</v>
      </c>
      <c r="L145" s="29">
        <v>0</v>
      </c>
      <c r="M145" s="29">
        <v>0</v>
      </c>
      <c r="N145" s="484">
        <v>0</v>
      </c>
      <c r="O145" s="484">
        <v>0</v>
      </c>
      <c r="P145" s="484">
        <v>0</v>
      </c>
      <c r="Q145" s="478">
        <v>2</v>
      </c>
      <c r="R145" s="27"/>
      <c r="S145" s="9"/>
      <c r="T145" s="9"/>
      <c r="U145" s="10"/>
      <c r="V145" s="10"/>
      <c r="BP145" s="5"/>
    </row>
    <row r="146" spans="1:68" ht="15" customHeight="1" x14ac:dyDescent="0.25">
      <c r="A146" s="12"/>
      <c r="B146" s="12"/>
      <c r="C146" s="84"/>
      <c r="D146" s="82" t="s">
        <v>94</v>
      </c>
      <c r="E146" s="52">
        <f t="shared" si="86"/>
        <v>2</v>
      </c>
      <c r="F146" s="36">
        <v>1</v>
      </c>
      <c r="G146" s="36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1</v>
      </c>
      <c r="N146" s="485">
        <v>0</v>
      </c>
      <c r="O146" s="485">
        <v>0</v>
      </c>
      <c r="P146" s="485">
        <v>0</v>
      </c>
      <c r="Q146" s="460">
        <v>0</v>
      </c>
      <c r="R146" s="27"/>
      <c r="S146" s="9"/>
      <c r="T146" s="9"/>
      <c r="U146" s="10"/>
      <c r="V146" s="10"/>
      <c r="BP146" s="5"/>
    </row>
    <row r="147" spans="1:68" ht="15" customHeight="1" x14ac:dyDescent="0.25">
      <c r="A147" s="428"/>
      <c r="B147" s="428"/>
      <c r="C147" s="84"/>
      <c r="D147" s="82" t="s">
        <v>200</v>
      </c>
      <c r="E147" s="52">
        <f t="shared" si="86"/>
        <v>0</v>
      </c>
      <c r="F147" s="36" t="s">
        <v>176</v>
      </c>
      <c r="G147" s="36" t="s">
        <v>176</v>
      </c>
      <c r="H147" s="36" t="s">
        <v>176</v>
      </c>
      <c r="I147" s="36" t="s">
        <v>176</v>
      </c>
      <c r="J147" s="36" t="s">
        <v>176</v>
      </c>
      <c r="K147" s="36" t="s">
        <v>176</v>
      </c>
      <c r="L147" s="36" t="s">
        <v>176</v>
      </c>
      <c r="M147" s="36" t="s">
        <v>176</v>
      </c>
      <c r="N147" s="38">
        <v>0</v>
      </c>
      <c r="O147" s="38">
        <v>0</v>
      </c>
      <c r="P147" s="38">
        <v>0</v>
      </c>
      <c r="Q147" s="460">
        <v>0</v>
      </c>
      <c r="R147" s="27"/>
      <c r="S147" s="9"/>
      <c r="T147" s="9"/>
      <c r="U147" s="10"/>
      <c r="V147" s="10"/>
      <c r="BP147" s="5"/>
    </row>
    <row r="148" spans="1:68" ht="15" customHeight="1" x14ac:dyDescent="0.25">
      <c r="A148" s="12"/>
      <c r="B148" s="12"/>
      <c r="C148" s="159"/>
      <c r="D148" s="93" t="s">
        <v>95</v>
      </c>
      <c r="E148" s="172">
        <f t="shared" si="86"/>
        <v>0</v>
      </c>
      <c r="F148" s="95">
        <v>0</v>
      </c>
      <c r="G148" s="95">
        <v>0</v>
      </c>
      <c r="H148" s="351">
        <v>0</v>
      </c>
      <c r="I148" s="376">
        <v>0</v>
      </c>
      <c r="J148" s="376">
        <v>0</v>
      </c>
      <c r="K148" s="351">
        <v>0</v>
      </c>
      <c r="L148" s="351">
        <v>0</v>
      </c>
      <c r="M148" s="29">
        <v>0</v>
      </c>
      <c r="N148" s="38">
        <v>0</v>
      </c>
      <c r="O148" s="38">
        <v>0</v>
      </c>
      <c r="P148" s="555">
        <v>0</v>
      </c>
      <c r="Q148" s="560">
        <v>0</v>
      </c>
      <c r="R148" s="27"/>
      <c r="S148" s="9"/>
      <c r="T148" s="9"/>
      <c r="U148" s="10"/>
      <c r="V148" s="10"/>
      <c r="BP148" s="5"/>
    </row>
    <row r="149" spans="1:68" ht="15" customHeight="1" x14ac:dyDescent="0.25">
      <c r="C149" s="145" t="s">
        <v>86</v>
      </c>
      <c r="D149" s="152"/>
      <c r="E149" s="52">
        <f>SUM(F149:Q149)</f>
        <v>2708</v>
      </c>
      <c r="F149" s="52">
        <f>SUM(F150:F157)</f>
        <v>150</v>
      </c>
      <c r="G149" s="52">
        <f t="shared" ref="G149" si="93">SUM(G150:G157)</f>
        <v>216</v>
      </c>
      <c r="H149" s="52">
        <f t="shared" ref="H149" si="94">SUM(H150:H157)</f>
        <v>209</v>
      </c>
      <c r="I149" s="377">
        <f t="shared" ref="I149" si="95">SUM(I150:I157)</f>
        <v>159</v>
      </c>
      <c r="J149" s="377">
        <f t="shared" ref="J149" si="96">SUM(J150:J157)</f>
        <v>203</v>
      </c>
      <c r="K149" s="52">
        <f t="shared" ref="K149" si="97">SUM(K150:K157)</f>
        <v>236</v>
      </c>
      <c r="L149" s="52">
        <f t="shared" ref="L149" si="98">SUM(L150:L157)</f>
        <v>199</v>
      </c>
      <c r="M149" s="456">
        <f t="shared" ref="M149" si="99">SUM(M150:M157)</f>
        <v>230</v>
      </c>
      <c r="N149" s="456">
        <f t="shared" ref="N149" si="100">SUM(N150:N157)</f>
        <v>222</v>
      </c>
      <c r="O149" s="456">
        <f t="shared" ref="O149" si="101">SUM(O150:O157)</f>
        <v>299</v>
      </c>
      <c r="P149" s="52">
        <f t="shared" ref="P149" si="102">SUM(P150:P157)</f>
        <v>247</v>
      </c>
      <c r="Q149" s="459">
        <f t="shared" ref="Q149" si="103">SUM(Q150:Q157)</f>
        <v>338</v>
      </c>
      <c r="R149" s="27"/>
      <c r="S149" s="9"/>
      <c r="T149" s="9"/>
      <c r="U149" s="10"/>
      <c r="V149" s="10"/>
      <c r="BP149" s="5" t="s">
        <v>28</v>
      </c>
    </row>
    <row r="150" spans="1:68" ht="15" customHeight="1" x14ac:dyDescent="0.25">
      <c r="A150" s="12"/>
      <c r="B150" s="12"/>
      <c r="C150" s="84"/>
      <c r="D150" s="82" t="s">
        <v>89</v>
      </c>
      <c r="E150" s="52">
        <f>SUM(F150:Q150)</f>
        <v>69</v>
      </c>
      <c r="F150" s="36">
        <v>4</v>
      </c>
      <c r="G150" s="36">
        <v>5</v>
      </c>
      <c r="H150" s="29">
        <v>7</v>
      </c>
      <c r="I150" s="29">
        <v>6</v>
      </c>
      <c r="J150" s="29">
        <v>4</v>
      </c>
      <c r="K150" s="29">
        <v>3</v>
      </c>
      <c r="L150" s="29">
        <v>7</v>
      </c>
      <c r="M150" s="29">
        <v>7</v>
      </c>
      <c r="N150" s="484">
        <v>6</v>
      </c>
      <c r="O150" s="484">
        <v>8</v>
      </c>
      <c r="P150" s="484">
        <v>5</v>
      </c>
      <c r="Q150" s="478">
        <v>7</v>
      </c>
      <c r="R150" s="27"/>
      <c r="S150" s="9"/>
      <c r="T150" s="9"/>
      <c r="U150" s="10"/>
      <c r="V150" s="10"/>
      <c r="BP150" s="5"/>
    </row>
    <row r="151" spans="1:68" ht="15" customHeight="1" x14ac:dyDescent="0.25">
      <c r="A151" s="12"/>
      <c r="B151" s="12"/>
      <c r="C151" s="84"/>
      <c r="D151" s="82" t="s">
        <v>90</v>
      </c>
      <c r="E151" s="52">
        <f t="shared" ref="E151:E157" si="104">SUM(F151:Q151)</f>
        <v>207</v>
      </c>
      <c r="F151" s="36">
        <v>16</v>
      </c>
      <c r="G151" s="36">
        <v>15</v>
      </c>
      <c r="H151" s="29">
        <v>18</v>
      </c>
      <c r="I151" s="29">
        <v>14</v>
      </c>
      <c r="J151" s="29">
        <v>17</v>
      </c>
      <c r="K151" s="29">
        <v>18</v>
      </c>
      <c r="L151" s="29">
        <v>13</v>
      </c>
      <c r="M151" s="29">
        <v>14</v>
      </c>
      <c r="N151" s="484">
        <v>20</v>
      </c>
      <c r="O151" s="484">
        <v>17</v>
      </c>
      <c r="P151" s="484">
        <v>21</v>
      </c>
      <c r="Q151" s="478">
        <v>24</v>
      </c>
      <c r="R151" s="27"/>
      <c r="S151" s="9"/>
      <c r="T151" s="9"/>
      <c r="U151" s="10"/>
      <c r="V151" s="10"/>
      <c r="BP151" s="5"/>
    </row>
    <row r="152" spans="1:68" ht="15" customHeight="1" x14ac:dyDescent="0.25">
      <c r="A152" s="12"/>
      <c r="B152" s="12"/>
      <c r="C152" s="84"/>
      <c r="D152" s="82" t="s">
        <v>91</v>
      </c>
      <c r="E152" s="52">
        <f t="shared" si="104"/>
        <v>464</v>
      </c>
      <c r="F152" s="36">
        <v>15</v>
      </c>
      <c r="G152" s="36">
        <v>28</v>
      </c>
      <c r="H152" s="29">
        <v>42</v>
      </c>
      <c r="I152" s="29">
        <v>33</v>
      </c>
      <c r="J152" s="29">
        <v>35</v>
      </c>
      <c r="K152" s="29">
        <v>39</v>
      </c>
      <c r="L152" s="29">
        <v>43</v>
      </c>
      <c r="M152" s="29">
        <v>47</v>
      </c>
      <c r="N152" s="484">
        <v>37</v>
      </c>
      <c r="O152" s="484">
        <v>40</v>
      </c>
      <c r="P152" s="484">
        <v>53</v>
      </c>
      <c r="Q152" s="478">
        <v>52</v>
      </c>
      <c r="R152" s="27"/>
      <c r="S152" s="9"/>
      <c r="T152" s="9"/>
      <c r="U152" s="10"/>
      <c r="V152" s="10"/>
      <c r="BP152" s="5"/>
    </row>
    <row r="153" spans="1:68" ht="15" customHeight="1" x14ac:dyDescent="0.25">
      <c r="A153" s="12"/>
      <c r="B153" s="12"/>
      <c r="C153" s="84"/>
      <c r="D153" s="82" t="s">
        <v>92</v>
      </c>
      <c r="E153" s="52">
        <f t="shared" si="104"/>
        <v>397</v>
      </c>
      <c r="F153" s="36">
        <v>24</v>
      </c>
      <c r="G153" s="36">
        <v>34</v>
      </c>
      <c r="H153" s="29">
        <v>24</v>
      </c>
      <c r="I153" s="29">
        <v>30</v>
      </c>
      <c r="J153" s="29">
        <v>38</v>
      </c>
      <c r="K153" s="29">
        <v>44</v>
      </c>
      <c r="L153" s="29">
        <v>31</v>
      </c>
      <c r="M153" s="29">
        <v>34</v>
      </c>
      <c r="N153" s="484">
        <v>32</v>
      </c>
      <c r="O153" s="484">
        <v>40</v>
      </c>
      <c r="P153" s="484">
        <v>32</v>
      </c>
      <c r="Q153" s="478">
        <v>34</v>
      </c>
      <c r="R153" s="27"/>
      <c r="S153" s="9"/>
      <c r="T153" s="9"/>
      <c r="U153" s="10"/>
      <c r="V153" s="10"/>
      <c r="BP153" s="5"/>
    </row>
    <row r="154" spans="1:68" ht="15" customHeight="1" x14ac:dyDescent="0.25">
      <c r="A154" s="12"/>
      <c r="B154" s="12"/>
      <c r="C154" s="84"/>
      <c r="D154" s="82" t="s">
        <v>93</v>
      </c>
      <c r="E154" s="52">
        <f t="shared" si="104"/>
        <v>319</v>
      </c>
      <c r="F154" s="36">
        <v>19</v>
      </c>
      <c r="G154" s="36">
        <v>35</v>
      </c>
      <c r="H154" s="29">
        <v>25</v>
      </c>
      <c r="I154" s="29">
        <v>21</v>
      </c>
      <c r="J154" s="29">
        <v>32</v>
      </c>
      <c r="K154" s="29">
        <v>28</v>
      </c>
      <c r="L154" s="29">
        <v>21</v>
      </c>
      <c r="M154" s="29">
        <v>21</v>
      </c>
      <c r="N154" s="484">
        <v>22</v>
      </c>
      <c r="O154" s="484">
        <v>30</v>
      </c>
      <c r="P154" s="484">
        <v>32</v>
      </c>
      <c r="Q154" s="478">
        <v>33</v>
      </c>
      <c r="R154" s="27"/>
      <c r="S154" s="9"/>
      <c r="T154" s="9"/>
      <c r="U154" s="10"/>
      <c r="V154" s="10"/>
      <c r="BP154" s="5"/>
    </row>
    <row r="155" spans="1:68" ht="15" customHeight="1" x14ac:dyDescent="0.25">
      <c r="A155" s="12"/>
      <c r="B155" s="12"/>
      <c r="C155" s="84"/>
      <c r="D155" s="82" t="s">
        <v>94</v>
      </c>
      <c r="E155" s="52">
        <f t="shared" si="104"/>
        <v>765</v>
      </c>
      <c r="F155" s="36">
        <v>31</v>
      </c>
      <c r="G155" s="36">
        <v>60</v>
      </c>
      <c r="H155" s="29">
        <v>56</v>
      </c>
      <c r="I155" s="29">
        <v>35</v>
      </c>
      <c r="J155" s="29">
        <v>49</v>
      </c>
      <c r="K155" s="29">
        <v>71</v>
      </c>
      <c r="L155" s="29">
        <v>59</v>
      </c>
      <c r="M155" s="29">
        <v>73</v>
      </c>
      <c r="N155" s="484">
        <v>60</v>
      </c>
      <c r="O155" s="484">
        <v>94</v>
      </c>
      <c r="P155" s="484">
        <v>55</v>
      </c>
      <c r="Q155" s="478">
        <v>122</v>
      </c>
      <c r="R155" s="27"/>
      <c r="S155" s="9"/>
      <c r="T155" s="9"/>
      <c r="U155" s="10"/>
      <c r="V155" s="10"/>
      <c r="BP155" s="5"/>
    </row>
    <row r="156" spans="1:68" ht="15" customHeight="1" x14ac:dyDescent="0.25">
      <c r="A156" s="428"/>
      <c r="B156" s="428"/>
      <c r="C156" s="84"/>
      <c r="D156" s="82" t="s">
        <v>200</v>
      </c>
      <c r="E156" s="52">
        <f>SUM(F156:Q156)</f>
        <v>93</v>
      </c>
      <c r="F156" s="36" t="s">
        <v>176</v>
      </c>
      <c r="G156" s="36" t="s">
        <v>176</v>
      </c>
      <c r="H156" s="36" t="s">
        <v>176</v>
      </c>
      <c r="I156" s="36" t="s">
        <v>176</v>
      </c>
      <c r="J156" s="36" t="s">
        <v>176</v>
      </c>
      <c r="K156" s="36" t="s">
        <v>176</v>
      </c>
      <c r="L156" s="36" t="s">
        <v>176</v>
      </c>
      <c r="M156" s="36" t="s">
        <v>176</v>
      </c>
      <c r="N156" s="485">
        <v>13</v>
      </c>
      <c r="O156" s="485">
        <v>29</v>
      </c>
      <c r="P156" s="485">
        <v>24</v>
      </c>
      <c r="Q156" s="460">
        <v>27</v>
      </c>
      <c r="R156" s="27"/>
      <c r="S156" s="9"/>
      <c r="T156" s="9"/>
      <c r="U156" s="10"/>
      <c r="V156" s="10"/>
      <c r="BP156" s="5"/>
    </row>
    <row r="157" spans="1:68" ht="15" customHeight="1" x14ac:dyDescent="0.25">
      <c r="A157" s="12"/>
      <c r="B157" s="12"/>
      <c r="C157" s="155"/>
      <c r="D157" s="54" t="s">
        <v>95</v>
      </c>
      <c r="E157" s="51">
        <f t="shared" si="104"/>
        <v>394</v>
      </c>
      <c r="F157" s="41">
        <v>41</v>
      </c>
      <c r="G157" s="41">
        <v>39</v>
      </c>
      <c r="H157" s="42">
        <v>37</v>
      </c>
      <c r="I157" s="42">
        <v>20</v>
      </c>
      <c r="J157" s="42">
        <v>28</v>
      </c>
      <c r="K157" s="42">
        <v>33</v>
      </c>
      <c r="L157" s="42">
        <v>25</v>
      </c>
      <c r="M157" s="42">
        <v>34</v>
      </c>
      <c r="N157" s="487">
        <v>32</v>
      </c>
      <c r="O157" s="487">
        <v>41</v>
      </c>
      <c r="P157" s="487">
        <v>25</v>
      </c>
      <c r="Q157" s="461">
        <v>39</v>
      </c>
      <c r="R157" s="27"/>
      <c r="S157" s="9"/>
      <c r="T157" s="9"/>
      <c r="U157" s="10"/>
      <c r="V157" s="10"/>
      <c r="BP157" s="5"/>
    </row>
    <row r="158" spans="1:68" ht="20.100000000000001" customHeight="1" x14ac:dyDescent="0.25">
      <c r="C158" s="15" t="s">
        <v>47</v>
      </c>
      <c r="D158" s="301"/>
      <c r="E158" s="302"/>
      <c r="F158" s="263"/>
      <c r="G158" s="263"/>
      <c r="H158" s="264"/>
      <c r="I158" s="264"/>
      <c r="J158" s="264"/>
      <c r="K158" s="264"/>
      <c r="L158" s="265"/>
      <c r="M158" s="265"/>
      <c r="N158" s="265"/>
      <c r="O158" s="265"/>
      <c r="P158" s="265"/>
      <c r="Q158" s="263"/>
      <c r="R158" s="263"/>
      <c r="S158" s="263"/>
      <c r="T158" s="263"/>
      <c r="U158" s="262"/>
      <c r="V158" s="262"/>
      <c r="BP158" s="5" t="s">
        <v>31</v>
      </c>
    </row>
    <row r="159" spans="1:68" s="262" customFormat="1" ht="20.100000000000001" customHeight="1" x14ac:dyDescent="0.25">
      <c r="F159" s="263"/>
      <c r="G159" s="263"/>
      <c r="H159" s="264"/>
      <c r="I159" s="264"/>
      <c r="J159" s="264"/>
      <c r="K159" s="264"/>
      <c r="L159" s="265"/>
      <c r="M159" s="265"/>
      <c r="N159" s="265"/>
      <c r="O159" s="265"/>
      <c r="P159" s="265"/>
      <c r="Q159" s="263"/>
      <c r="R159" s="263"/>
      <c r="S159" s="263"/>
      <c r="T159" s="263"/>
      <c r="BP159" s="432"/>
    </row>
    <row r="160" spans="1:68" s="262" customFormat="1" ht="20.100000000000001" hidden="1" customHeight="1" x14ac:dyDescent="0.25">
      <c r="C160" s="306"/>
      <c r="D160" s="426" t="s">
        <v>96</v>
      </c>
      <c r="E160" s="433">
        <f>SUM(F160:Q160)</f>
        <v>366</v>
      </c>
      <c r="F160" s="265">
        <v>31</v>
      </c>
      <c r="G160" s="265">
        <v>29</v>
      </c>
      <c r="H160" s="306">
        <v>31</v>
      </c>
      <c r="I160" s="306">
        <v>30</v>
      </c>
      <c r="J160" s="306">
        <v>31</v>
      </c>
      <c r="K160" s="306">
        <v>30</v>
      </c>
      <c r="L160" s="306">
        <v>31</v>
      </c>
      <c r="M160" s="306">
        <v>31</v>
      </c>
      <c r="N160" s="306">
        <v>30</v>
      </c>
      <c r="O160" s="265">
        <v>31</v>
      </c>
      <c r="P160" s="265">
        <v>30</v>
      </c>
      <c r="Q160" s="265">
        <v>31</v>
      </c>
      <c r="BP160" s="432"/>
    </row>
    <row r="161" spans="3:68" s="262" customFormat="1" ht="20.100000000000001" hidden="1" customHeight="1" x14ac:dyDescent="0.25">
      <c r="C161" s="266"/>
      <c r="D161" s="266"/>
      <c r="E161" s="267"/>
      <c r="F161" s="268"/>
      <c r="G161" s="268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BP161" s="432"/>
    </row>
    <row r="162" spans="3:68" s="262" customFormat="1" ht="20.100000000000001" customHeight="1" x14ac:dyDescent="0.25">
      <c r="C162" s="266"/>
      <c r="D162" s="266"/>
      <c r="E162" s="267"/>
      <c r="F162" s="268"/>
      <c r="G162" s="268"/>
      <c r="H162" s="268"/>
      <c r="I162" s="268"/>
      <c r="J162" s="268"/>
      <c r="K162" s="268"/>
      <c r="L162" s="268"/>
      <c r="M162" s="268"/>
      <c r="N162" s="268"/>
      <c r="O162" s="268"/>
      <c r="P162" s="268"/>
      <c r="Q162" s="269"/>
      <c r="BP162" s="432"/>
    </row>
    <row r="163" spans="3:68" s="262" customFormat="1" ht="20.100000000000001" customHeight="1" x14ac:dyDescent="0.25">
      <c r="C163" s="263"/>
      <c r="D163" s="263"/>
      <c r="E163" s="267"/>
      <c r="F163" s="268"/>
      <c r="G163" s="268"/>
      <c r="H163" s="263"/>
      <c r="I163" s="263"/>
      <c r="J163" s="263"/>
      <c r="K163" s="263"/>
      <c r="L163" s="263"/>
      <c r="M163" s="263"/>
      <c r="N163" s="263"/>
      <c r="O163" s="263"/>
      <c r="P163" s="263"/>
      <c r="BP163" s="432"/>
    </row>
    <row r="164" spans="3:68" s="262" customFormat="1" ht="20.100000000000001" customHeight="1" x14ac:dyDescent="0.25">
      <c r="C164" s="263"/>
      <c r="D164" s="263"/>
      <c r="E164" s="267"/>
      <c r="F164" s="268"/>
      <c r="G164" s="268"/>
      <c r="H164" s="263"/>
      <c r="I164" s="263"/>
      <c r="J164" s="263"/>
      <c r="K164" s="263"/>
      <c r="L164" s="263"/>
      <c r="M164" s="263"/>
      <c r="N164" s="263"/>
      <c r="O164" s="263"/>
      <c r="P164" s="263"/>
      <c r="BP164" s="432"/>
    </row>
    <row r="165" spans="3:68" ht="20.100000000000001" customHeight="1" x14ac:dyDescent="0.25"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2"/>
      <c r="R165" s="262"/>
      <c r="S165" s="262"/>
      <c r="T165" s="262"/>
      <c r="U165" s="262"/>
      <c r="V165" s="262"/>
      <c r="BP165" s="5"/>
    </row>
    <row r="166" spans="3:68" x14ac:dyDescent="0.25"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2"/>
      <c r="R166" s="262"/>
      <c r="S166" s="262"/>
      <c r="T166" s="262"/>
      <c r="U166" s="262"/>
      <c r="V166" s="262"/>
      <c r="BP166" s="5"/>
    </row>
    <row r="167" spans="3:68" x14ac:dyDescent="0.25"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2"/>
      <c r="R167" s="262"/>
      <c r="S167" s="262"/>
      <c r="T167" s="262"/>
      <c r="U167" s="262"/>
      <c r="V167" s="262"/>
      <c r="BP167" s="5"/>
    </row>
    <row r="168" spans="3:68" x14ac:dyDescent="0.25"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2"/>
      <c r="R168" s="262"/>
      <c r="S168" s="262"/>
      <c r="T168" s="262"/>
      <c r="U168" s="262"/>
      <c r="V168" s="262"/>
    </row>
    <row r="169" spans="3:68" x14ac:dyDescent="0.25"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</row>
    <row r="170" spans="3:68" x14ac:dyDescent="0.25">
      <c r="C170" s="10"/>
      <c r="D170" s="10"/>
      <c r="E170" s="10"/>
      <c r="F170" s="10"/>
      <c r="G170" s="10"/>
      <c r="H170" s="10"/>
      <c r="I170" s="10"/>
      <c r="J170" s="10"/>
    </row>
  </sheetData>
  <sheetProtection password="A6F1" sheet="1" objects="1" scenarios="1"/>
  <protectedRanges>
    <protectedRange sqref="A32" name="Rango1"/>
  </protectedRanges>
  <mergeCells count="3">
    <mergeCell ref="C5:D5"/>
    <mergeCell ref="A15:B15"/>
    <mergeCell ref="A24:B24"/>
  </mergeCells>
  <pageMargins left="0.35433070866141736" right="0" top="0.31496062992125984" bottom="0.15748031496062992" header="0.31496062992125984" footer="0.15748031496062992"/>
  <pageSetup paperSize="9" scale="75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tabColor rgb="FF00B050"/>
  </sheetPr>
  <dimension ref="A2:BP102"/>
  <sheetViews>
    <sheetView showGridLines="0" zoomScaleNormal="100" workbookViewId="0">
      <pane xSplit="4" ySplit="5" topLeftCell="E72" activePane="bottomRight" state="frozen"/>
      <selection activeCell="W9" sqref="W9"/>
      <selection pane="topRight" activeCell="W9" sqref="W9"/>
      <selection pane="bottomLeft" activeCell="W9" sqref="W9"/>
      <selection pane="bottomRight" activeCell="H88" sqref="H88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24.85546875" style="1" customWidth="1"/>
    <col min="5" max="17" width="8.7109375" style="1" customWidth="1"/>
    <col min="18" max="19" width="11.42578125" style="1" customWidth="1"/>
    <col min="20" max="20" width="11.42578125" style="1" hidden="1" customWidth="1"/>
    <col min="21" max="23" width="11.42578125" style="1" customWidth="1"/>
    <col min="24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00" t="s">
        <v>183</v>
      </c>
      <c r="BP4" s="5"/>
    </row>
    <row r="5" spans="1:68" ht="33.75" customHeight="1" x14ac:dyDescent="0.25">
      <c r="A5" s="6"/>
      <c r="C5" s="647" t="s">
        <v>1</v>
      </c>
      <c r="D5" s="649"/>
      <c r="E5" s="8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9"/>
      <c r="S5" s="9"/>
      <c r="T5" s="400" t="s">
        <v>182</v>
      </c>
      <c r="U5" s="10"/>
      <c r="V5" s="10"/>
      <c r="BP5" s="5" t="s">
        <v>15</v>
      </c>
    </row>
    <row r="6" spans="1:68" ht="15" customHeight="1" x14ac:dyDescent="0.25">
      <c r="C6" s="141" t="s">
        <v>42</v>
      </c>
      <c r="D6" s="142"/>
      <c r="E6" s="143">
        <f>SUM(F6:Q6)</f>
        <v>1289</v>
      </c>
      <c r="F6" s="143">
        <f>SUM(F7:F11)</f>
        <v>68</v>
      </c>
      <c r="G6" s="143">
        <f t="shared" ref="G6:Q6" si="0">SUM(G7:G11)</f>
        <v>110</v>
      </c>
      <c r="H6" s="143">
        <f t="shared" si="0"/>
        <v>106</v>
      </c>
      <c r="I6" s="143">
        <f t="shared" si="0"/>
        <v>110</v>
      </c>
      <c r="J6" s="143">
        <f t="shared" si="0"/>
        <v>120</v>
      </c>
      <c r="K6" s="143">
        <f t="shared" si="0"/>
        <v>114</v>
      </c>
      <c r="L6" s="143">
        <f t="shared" si="0"/>
        <v>103</v>
      </c>
      <c r="M6" s="143">
        <f t="shared" si="0"/>
        <v>113</v>
      </c>
      <c r="N6" s="143">
        <f t="shared" si="0"/>
        <v>103</v>
      </c>
      <c r="O6" s="143">
        <f t="shared" si="0"/>
        <v>94</v>
      </c>
      <c r="P6" s="233">
        <f>SUM(P7:P11)</f>
        <v>113</v>
      </c>
      <c r="Q6" s="510">
        <f t="shared" si="0"/>
        <v>135</v>
      </c>
      <c r="R6" s="516"/>
      <c r="S6" s="9"/>
      <c r="T6" s="9"/>
      <c r="U6" s="10"/>
      <c r="V6" s="10"/>
      <c r="BP6" s="5" t="s">
        <v>16</v>
      </c>
    </row>
    <row r="7" spans="1:68" ht="15" customHeight="1" x14ac:dyDescent="0.25">
      <c r="C7" s="80"/>
      <c r="D7" s="173" t="s">
        <v>81</v>
      </c>
      <c r="E7" s="81">
        <f>SUM(F7:Q7)</f>
        <v>235</v>
      </c>
      <c r="F7" s="36">
        <v>9</v>
      </c>
      <c r="G7" s="36">
        <v>16</v>
      </c>
      <c r="H7" s="336">
        <v>18</v>
      </c>
      <c r="I7" s="336">
        <v>24</v>
      </c>
      <c r="J7" s="336">
        <v>29</v>
      </c>
      <c r="K7" s="336">
        <v>22</v>
      </c>
      <c r="L7" s="336">
        <v>31</v>
      </c>
      <c r="M7" s="336">
        <v>35</v>
      </c>
      <c r="N7" s="336">
        <v>22</v>
      </c>
      <c r="O7" s="336">
        <v>0</v>
      </c>
      <c r="P7" s="336">
        <v>0</v>
      </c>
      <c r="Q7" s="511">
        <v>29</v>
      </c>
      <c r="R7" s="516"/>
      <c r="S7" s="9"/>
      <c r="T7" s="9"/>
      <c r="U7" s="10"/>
      <c r="V7" s="10"/>
      <c r="BP7" s="5"/>
    </row>
    <row r="8" spans="1:68" ht="15" customHeight="1" x14ac:dyDescent="0.25">
      <c r="C8" s="80"/>
      <c r="D8" s="173" t="s">
        <v>77</v>
      </c>
      <c r="E8" s="81">
        <f t="shared" ref="E8:E11" si="1">SUM(F8:Q8)</f>
        <v>375</v>
      </c>
      <c r="F8" s="36">
        <v>16</v>
      </c>
      <c r="G8" s="36">
        <v>32</v>
      </c>
      <c r="H8" s="336">
        <v>33</v>
      </c>
      <c r="I8" s="336">
        <v>21</v>
      </c>
      <c r="J8" s="336">
        <v>26</v>
      </c>
      <c r="K8" s="336">
        <v>25</v>
      </c>
      <c r="L8" s="336">
        <v>22</v>
      </c>
      <c r="M8" s="336">
        <v>31</v>
      </c>
      <c r="N8" s="336">
        <v>27</v>
      </c>
      <c r="O8" s="336">
        <v>45</v>
      </c>
      <c r="P8" s="336">
        <v>48</v>
      </c>
      <c r="Q8" s="511">
        <v>49</v>
      </c>
      <c r="R8" s="516"/>
      <c r="S8" s="9"/>
      <c r="T8" s="9"/>
      <c r="U8" s="10"/>
      <c r="V8" s="10"/>
      <c r="BP8" s="5"/>
    </row>
    <row r="9" spans="1:68" ht="15" customHeight="1" x14ac:dyDescent="0.25">
      <c r="C9" s="80"/>
      <c r="D9" s="173" t="s">
        <v>78</v>
      </c>
      <c r="E9" s="81">
        <f t="shared" si="1"/>
        <v>227</v>
      </c>
      <c r="F9" s="36">
        <v>15</v>
      </c>
      <c r="G9" s="36">
        <v>23</v>
      </c>
      <c r="H9" s="336">
        <v>22</v>
      </c>
      <c r="I9" s="336">
        <v>18</v>
      </c>
      <c r="J9" s="336">
        <v>13</v>
      </c>
      <c r="K9" s="336">
        <v>26</v>
      </c>
      <c r="L9" s="336">
        <v>19</v>
      </c>
      <c r="M9" s="336">
        <v>20</v>
      </c>
      <c r="N9" s="336">
        <v>21</v>
      </c>
      <c r="O9" s="336">
        <v>13</v>
      </c>
      <c r="P9" s="336">
        <v>17</v>
      </c>
      <c r="Q9" s="511">
        <v>20</v>
      </c>
      <c r="R9" s="516"/>
      <c r="S9" s="9"/>
      <c r="T9" s="9"/>
      <c r="U9" s="10"/>
      <c r="V9" s="10"/>
      <c r="BP9" s="5"/>
    </row>
    <row r="10" spans="1:68" ht="15" customHeight="1" x14ac:dyDescent="0.25">
      <c r="C10" s="80"/>
      <c r="D10" s="173" t="s">
        <v>79</v>
      </c>
      <c r="E10" s="81">
        <f t="shared" si="1"/>
        <v>280</v>
      </c>
      <c r="F10" s="36">
        <v>16</v>
      </c>
      <c r="G10" s="36">
        <v>28</v>
      </c>
      <c r="H10" s="336">
        <v>22</v>
      </c>
      <c r="I10" s="336">
        <v>32</v>
      </c>
      <c r="J10" s="336">
        <v>30</v>
      </c>
      <c r="K10" s="336">
        <v>28</v>
      </c>
      <c r="L10" s="336">
        <v>17</v>
      </c>
      <c r="M10" s="336">
        <v>16</v>
      </c>
      <c r="N10" s="336">
        <v>16</v>
      </c>
      <c r="O10" s="336">
        <v>19</v>
      </c>
      <c r="P10" s="336">
        <v>34</v>
      </c>
      <c r="Q10" s="511">
        <v>22</v>
      </c>
      <c r="R10" s="516"/>
      <c r="S10" s="9"/>
      <c r="T10" s="9"/>
      <c r="U10" s="10"/>
      <c r="V10" s="10"/>
      <c r="BP10" s="5"/>
    </row>
    <row r="11" spans="1:68" ht="15" customHeight="1" x14ac:dyDescent="0.25">
      <c r="C11" s="174"/>
      <c r="D11" s="175" t="s">
        <v>80</v>
      </c>
      <c r="E11" s="88">
        <f t="shared" si="1"/>
        <v>172</v>
      </c>
      <c r="F11" s="89">
        <v>12</v>
      </c>
      <c r="G11" s="89">
        <v>11</v>
      </c>
      <c r="H11" s="336">
        <v>11</v>
      </c>
      <c r="I11" s="336">
        <v>15</v>
      </c>
      <c r="J11" s="336">
        <v>22</v>
      </c>
      <c r="K11" s="336">
        <v>13</v>
      </c>
      <c r="L11" s="336">
        <v>14</v>
      </c>
      <c r="M11" s="336">
        <v>11</v>
      </c>
      <c r="N11" s="352">
        <v>17</v>
      </c>
      <c r="O11" s="352">
        <v>17</v>
      </c>
      <c r="P11" s="352">
        <v>14</v>
      </c>
      <c r="Q11" s="583">
        <v>15</v>
      </c>
      <c r="R11" s="516"/>
      <c r="S11" s="9"/>
      <c r="T11" s="9"/>
      <c r="U11" s="10"/>
      <c r="V11" s="10"/>
      <c r="BP11" s="5"/>
    </row>
    <row r="12" spans="1:68" ht="15" customHeight="1" x14ac:dyDescent="0.25">
      <c r="A12" s="646"/>
      <c r="B12" s="646"/>
      <c r="C12" s="176" t="s">
        <v>172</v>
      </c>
      <c r="D12" s="177"/>
      <c r="E12" s="178">
        <f>AVERAGE(F12:Q12)</f>
        <v>35.833333333333336</v>
      </c>
      <c r="F12" s="179">
        <f>SUM(F13:F17)</f>
        <v>29</v>
      </c>
      <c r="G12" s="179">
        <f t="shared" ref="G12:Q12" si="2">SUM(G13:G17)</f>
        <v>31</v>
      </c>
      <c r="H12" s="124">
        <f t="shared" si="2"/>
        <v>33</v>
      </c>
      <c r="I12" s="124">
        <f t="shared" si="2"/>
        <v>37</v>
      </c>
      <c r="J12" s="124">
        <f t="shared" si="2"/>
        <v>39</v>
      </c>
      <c r="K12" s="131">
        <f t="shared" si="2"/>
        <v>38</v>
      </c>
      <c r="L12" s="131">
        <f t="shared" si="2"/>
        <v>35</v>
      </c>
      <c r="M12" s="131">
        <f t="shared" si="2"/>
        <v>35</v>
      </c>
      <c r="N12" s="81">
        <f t="shared" si="2"/>
        <v>37</v>
      </c>
      <c r="O12" s="81">
        <f t="shared" si="2"/>
        <v>36</v>
      </c>
      <c r="P12" s="81">
        <f t="shared" si="2"/>
        <v>38</v>
      </c>
      <c r="Q12" s="519">
        <f t="shared" si="2"/>
        <v>42</v>
      </c>
      <c r="R12" s="27"/>
      <c r="S12" s="9"/>
      <c r="T12" s="9"/>
      <c r="U12" s="10"/>
      <c r="V12" s="10"/>
      <c r="BP12" s="5" t="s">
        <v>18</v>
      </c>
    </row>
    <row r="13" spans="1:68" ht="15" customHeight="1" x14ac:dyDescent="0.25">
      <c r="A13" s="12"/>
      <c r="B13" s="12"/>
      <c r="C13" s="92"/>
      <c r="D13" s="173" t="s">
        <v>81</v>
      </c>
      <c r="E13" s="146">
        <f>AVERAGE(F13:Q13)</f>
        <v>6.416666666666667</v>
      </c>
      <c r="F13" s="36">
        <v>5</v>
      </c>
      <c r="G13" s="36">
        <v>7</v>
      </c>
      <c r="H13" s="29">
        <v>8</v>
      </c>
      <c r="I13" s="29">
        <v>8</v>
      </c>
      <c r="J13" s="29">
        <v>9</v>
      </c>
      <c r="K13" s="29">
        <v>9</v>
      </c>
      <c r="L13" s="29">
        <v>9</v>
      </c>
      <c r="M13" s="29">
        <v>9</v>
      </c>
      <c r="N13" s="475">
        <v>9</v>
      </c>
      <c r="O13" s="484">
        <v>0</v>
      </c>
      <c r="P13" s="484">
        <v>0</v>
      </c>
      <c r="Q13" s="521">
        <v>4</v>
      </c>
      <c r="R13" s="27"/>
      <c r="S13" s="9"/>
      <c r="T13" s="9"/>
      <c r="U13" s="10"/>
      <c r="V13" s="10"/>
      <c r="BP13" s="5"/>
    </row>
    <row r="14" spans="1:68" ht="15" customHeight="1" x14ac:dyDescent="0.25">
      <c r="A14" s="12"/>
      <c r="B14" s="12"/>
      <c r="C14" s="92"/>
      <c r="D14" s="275" t="s">
        <v>77</v>
      </c>
      <c r="E14" s="146">
        <f t="shared" ref="E14:E16" si="3">AVERAGE(F14:Q14)</f>
        <v>8.25</v>
      </c>
      <c r="F14" s="36">
        <v>5</v>
      </c>
      <c r="G14" s="36">
        <v>5</v>
      </c>
      <c r="H14" s="29">
        <v>6</v>
      </c>
      <c r="I14" s="29">
        <v>7</v>
      </c>
      <c r="J14" s="29">
        <v>7</v>
      </c>
      <c r="K14" s="29">
        <v>7</v>
      </c>
      <c r="L14" s="29">
        <v>6</v>
      </c>
      <c r="M14" s="29">
        <v>6</v>
      </c>
      <c r="N14" s="475">
        <v>8</v>
      </c>
      <c r="O14" s="484">
        <v>14</v>
      </c>
      <c r="P14" s="484">
        <v>14</v>
      </c>
      <c r="Q14" s="521">
        <v>14</v>
      </c>
      <c r="R14" s="27"/>
      <c r="S14" s="9"/>
      <c r="T14" s="9"/>
      <c r="U14" s="10"/>
      <c r="V14" s="10"/>
      <c r="BP14" s="5"/>
    </row>
    <row r="15" spans="1:68" ht="15" customHeight="1" x14ac:dyDescent="0.25">
      <c r="A15" s="12"/>
      <c r="B15" s="12"/>
      <c r="C15" s="92"/>
      <c r="D15" s="275" t="s">
        <v>78</v>
      </c>
      <c r="E15" s="146">
        <f t="shared" si="3"/>
        <v>8</v>
      </c>
      <c r="F15" s="36">
        <v>8</v>
      </c>
      <c r="G15" s="36">
        <v>8</v>
      </c>
      <c r="H15" s="29">
        <v>8</v>
      </c>
      <c r="I15" s="29">
        <v>8</v>
      </c>
      <c r="J15" s="29">
        <v>8</v>
      </c>
      <c r="K15" s="29">
        <v>8</v>
      </c>
      <c r="L15" s="29">
        <v>8</v>
      </c>
      <c r="M15" s="29">
        <v>8</v>
      </c>
      <c r="N15" s="475">
        <v>8</v>
      </c>
      <c r="O15" s="484">
        <v>8</v>
      </c>
      <c r="P15" s="484">
        <v>8</v>
      </c>
      <c r="Q15" s="521">
        <v>8</v>
      </c>
      <c r="R15" s="27"/>
      <c r="S15" s="9"/>
      <c r="T15" s="9"/>
      <c r="U15" s="10"/>
      <c r="V15" s="10"/>
      <c r="BP15" s="5"/>
    </row>
    <row r="16" spans="1:68" ht="15" customHeight="1" x14ac:dyDescent="0.25">
      <c r="A16" s="12"/>
      <c r="B16" s="12"/>
      <c r="C16" s="92"/>
      <c r="D16" s="275" t="s">
        <v>79</v>
      </c>
      <c r="E16" s="146">
        <f t="shared" si="3"/>
        <v>7.166666666666667</v>
      </c>
      <c r="F16" s="36">
        <v>5</v>
      </c>
      <c r="G16" s="36">
        <v>5</v>
      </c>
      <c r="H16" s="29">
        <v>5</v>
      </c>
      <c r="I16" s="29">
        <v>8</v>
      </c>
      <c r="J16" s="29">
        <v>9</v>
      </c>
      <c r="K16" s="29">
        <v>8</v>
      </c>
      <c r="L16" s="29">
        <v>6</v>
      </c>
      <c r="M16" s="29">
        <v>6</v>
      </c>
      <c r="N16" s="475">
        <v>6</v>
      </c>
      <c r="O16" s="484">
        <v>8</v>
      </c>
      <c r="P16" s="484">
        <v>10</v>
      </c>
      <c r="Q16" s="521">
        <v>10</v>
      </c>
      <c r="R16" s="27"/>
      <c r="S16" s="9"/>
      <c r="T16" s="9"/>
      <c r="U16" s="10"/>
      <c r="V16" s="10"/>
      <c r="BP16" s="5"/>
    </row>
    <row r="17" spans="1:68" ht="15" customHeight="1" x14ac:dyDescent="0.25">
      <c r="A17" s="12"/>
      <c r="B17" s="12"/>
      <c r="C17" s="185"/>
      <c r="D17" s="413" t="s">
        <v>80</v>
      </c>
      <c r="E17" s="146">
        <f>AVERAGE(F17:Q17)</f>
        <v>6</v>
      </c>
      <c r="F17" s="36">
        <v>6</v>
      </c>
      <c r="G17" s="36">
        <v>6</v>
      </c>
      <c r="H17" s="29">
        <v>6</v>
      </c>
      <c r="I17" s="29">
        <v>6</v>
      </c>
      <c r="J17" s="29">
        <v>6</v>
      </c>
      <c r="K17" s="345">
        <v>6</v>
      </c>
      <c r="L17" s="345">
        <v>6</v>
      </c>
      <c r="M17" s="351">
        <v>6</v>
      </c>
      <c r="N17" s="481">
        <v>6</v>
      </c>
      <c r="O17" s="485">
        <v>6</v>
      </c>
      <c r="P17" s="485">
        <v>6</v>
      </c>
      <c r="Q17" s="522">
        <v>6</v>
      </c>
      <c r="R17" s="27"/>
      <c r="S17" s="9"/>
      <c r="T17" s="9"/>
      <c r="U17" s="10"/>
      <c r="V17" s="10"/>
      <c r="BP17" s="5"/>
    </row>
    <row r="18" spans="1:68" ht="15" customHeight="1" x14ac:dyDescent="0.25">
      <c r="A18" s="646"/>
      <c r="B18" s="646"/>
      <c r="C18" s="145" t="s">
        <v>199</v>
      </c>
      <c r="D18" s="49"/>
      <c r="E18" s="178">
        <f>AVERAGE(F18:Q18)</f>
        <v>47</v>
      </c>
      <c r="F18" s="179">
        <f>SUM(F19:F23)</f>
        <v>47</v>
      </c>
      <c r="G18" s="179">
        <f t="shared" ref="G18:Q18" si="4">SUM(G19:G23)</f>
        <v>47</v>
      </c>
      <c r="H18" s="124">
        <f t="shared" si="4"/>
        <v>47</v>
      </c>
      <c r="I18" s="124">
        <f t="shared" si="4"/>
        <v>47</v>
      </c>
      <c r="J18" s="124">
        <f t="shared" si="4"/>
        <v>47</v>
      </c>
      <c r="K18" s="81">
        <f t="shared" si="4"/>
        <v>47</v>
      </c>
      <c r="L18" s="81">
        <f t="shared" si="4"/>
        <v>47</v>
      </c>
      <c r="M18" s="124">
        <f t="shared" si="4"/>
        <v>47</v>
      </c>
      <c r="N18" s="131">
        <f t="shared" si="4"/>
        <v>47</v>
      </c>
      <c r="O18" s="131">
        <f t="shared" si="4"/>
        <v>47</v>
      </c>
      <c r="P18" s="131">
        <f t="shared" si="4"/>
        <v>47</v>
      </c>
      <c r="Q18" s="544">
        <f t="shared" si="4"/>
        <v>47</v>
      </c>
      <c r="R18" s="27"/>
      <c r="S18" s="9"/>
      <c r="T18" s="9"/>
      <c r="U18" s="10"/>
      <c r="V18" s="10"/>
      <c r="BP18" s="5" t="s">
        <v>18</v>
      </c>
    </row>
    <row r="19" spans="1:68" ht="15" customHeight="1" x14ac:dyDescent="0.25">
      <c r="A19" s="412"/>
      <c r="B19" s="412"/>
      <c r="C19" s="92"/>
      <c r="D19" s="173" t="s">
        <v>81</v>
      </c>
      <c r="E19" s="146">
        <f>AVERAGE(F19:Q19)</f>
        <v>9</v>
      </c>
      <c r="F19" s="36">
        <v>9</v>
      </c>
      <c r="G19" s="36">
        <v>9</v>
      </c>
      <c r="H19" s="29">
        <v>9</v>
      </c>
      <c r="I19" s="29">
        <v>9</v>
      </c>
      <c r="J19" s="29">
        <v>9</v>
      </c>
      <c r="K19" s="29">
        <v>9</v>
      </c>
      <c r="L19" s="29">
        <v>9</v>
      </c>
      <c r="M19" s="29">
        <v>9</v>
      </c>
      <c r="N19" s="29">
        <v>9</v>
      </c>
      <c r="O19" s="29">
        <v>9</v>
      </c>
      <c r="P19" s="484">
        <v>9</v>
      </c>
      <c r="Q19" s="521">
        <v>9</v>
      </c>
      <c r="R19" s="27"/>
      <c r="S19" s="9"/>
      <c r="T19" s="9"/>
      <c r="U19" s="10"/>
      <c r="V19" s="10"/>
      <c r="BP19" s="5"/>
    </row>
    <row r="20" spans="1:68" ht="15" customHeight="1" x14ac:dyDescent="0.25">
      <c r="A20" s="412"/>
      <c r="B20" s="412"/>
      <c r="C20" s="92"/>
      <c r="D20" s="275" t="s">
        <v>77</v>
      </c>
      <c r="E20" s="146">
        <f t="shared" ref="E20:E23" si="5">AVERAGE(F20:Q20)</f>
        <v>14</v>
      </c>
      <c r="F20" s="36">
        <v>14</v>
      </c>
      <c r="G20" s="36">
        <v>14</v>
      </c>
      <c r="H20" s="29">
        <v>14</v>
      </c>
      <c r="I20" s="29">
        <v>14</v>
      </c>
      <c r="J20" s="29">
        <v>14</v>
      </c>
      <c r="K20" s="29">
        <v>14</v>
      </c>
      <c r="L20" s="29">
        <v>14</v>
      </c>
      <c r="M20" s="29">
        <v>14</v>
      </c>
      <c r="N20" s="29">
        <v>14</v>
      </c>
      <c r="O20" s="29">
        <v>14</v>
      </c>
      <c r="P20" s="484">
        <v>14</v>
      </c>
      <c r="Q20" s="521">
        <v>14</v>
      </c>
      <c r="R20" s="27"/>
      <c r="S20" s="9"/>
      <c r="T20" s="9"/>
      <c r="U20" s="10"/>
      <c r="V20" s="10"/>
      <c r="BP20" s="5"/>
    </row>
    <row r="21" spans="1:68" ht="15" customHeight="1" x14ac:dyDescent="0.25">
      <c r="A21" s="412"/>
      <c r="B21" s="412"/>
      <c r="C21" s="92"/>
      <c r="D21" s="275" t="s">
        <v>78</v>
      </c>
      <c r="E21" s="146">
        <f t="shared" si="5"/>
        <v>8</v>
      </c>
      <c r="F21" s="36">
        <v>8</v>
      </c>
      <c r="G21" s="36">
        <v>8</v>
      </c>
      <c r="H21" s="29">
        <v>8</v>
      </c>
      <c r="I21" s="29">
        <v>8</v>
      </c>
      <c r="J21" s="29">
        <v>8</v>
      </c>
      <c r="K21" s="29">
        <v>8</v>
      </c>
      <c r="L21" s="29">
        <v>8</v>
      </c>
      <c r="M21" s="29">
        <v>8</v>
      </c>
      <c r="N21" s="29">
        <v>8</v>
      </c>
      <c r="O21" s="29">
        <v>8</v>
      </c>
      <c r="P21" s="484">
        <v>8</v>
      </c>
      <c r="Q21" s="521">
        <v>8</v>
      </c>
      <c r="R21" s="27"/>
      <c r="S21" s="9"/>
      <c r="T21" s="9"/>
      <c r="U21" s="10"/>
      <c r="V21" s="10"/>
      <c r="BP21" s="5"/>
    </row>
    <row r="22" spans="1:68" ht="15" customHeight="1" x14ac:dyDescent="0.25">
      <c r="A22" s="412"/>
      <c r="B22" s="412"/>
      <c r="C22" s="92"/>
      <c r="D22" s="275" t="s">
        <v>79</v>
      </c>
      <c r="E22" s="146">
        <f t="shared" si="5"/>
        <v>10</v>
      </c>
      <c r="F22" s="36">
        <v>10</v>
      </c>
      <c r="G22" s="36">
        <v>10</v>
      </c>
      <c r="H22" s="29">
        <v>10</v>
      </c>
      <c r="I22" s="29">
        <v>10</v>
      </c>
      <c r="J22" s="29">
        <v>10</v>
      </c>
      <c r="K22" s="29">
        <v>10</v>
      </c>
      <c r="L22" s="29">
        <v>10</v>
      </c>
      <c r="M22" s="29">
        <v>10</v>
      </c>
      <c r="N22" s="29">
        <v>10</v>
      </c>
      <c r="O22" s="29">
        <v>10</v>
      </c>
      <c r="P22" s="484">
        <v>10</v>
      </c>
      <c r="Q22" s="521">
        <v>10</v>
      </c>
      <c r="R22" s="27"/>
      <c r="S22" s="9"/>
      <c r="T22" s="9"/>
      <c r="U22" s="10"/>
      <c r="V22" s="10"/>
      <c r="BP22" s="5"/>
    </row>
    <row r="23" spans="1:68" ht="15" customHeight="1" x14ac:dyDescent="0.25">
      <c r="A23" s="412"/>
      <c r="B23" s="412"/>
      <c r="C23" s="92"/>
      <c r="D23" s="275" t="s">
        <v>80</v>
      </c>
      <c r="E23" s="146">
        <f t="shared" si="5"/>
        <v>6</v>
      </c>
      <c r="F23" s="36">
        <v>6</v>
      </c>
      <c r="G23" s="36">
        <v>6</v>
      </c>
      <c r="H23" s="29">
        <v>6</v>
      </c>
      <c r="I23" s="29">
        <v>6</v>
      </c>
      <c r="J23" s="29">
        <v>6</v>
      </c>
      <c r="K23" s="29">
        <v>6</v>
      </c>
      <c r="L23" s="29">
        <v>6</v>
      </c>
      <c r="M23" s="351">
        <v>6</v>
      </c>
      <c r="N23" s="345">
        <v>6</v>
      </c>
      <c r="O23" s="345">
        <v>6</v>
      </c>
      <c r="P23" s="488">
        <v>6</v>
      </c>
      <c r="Q23" s="541">
        <v>6</v>
      </c>
      <c r="R23" s="27"/>
      <c r="S23" s="9"/>
      <c r="T23" s="9"/>
      <c r="U23" s="10"/>
      <c r="V23" s="10"/>
      <c r="BP23" s="5"/>
    </row>
    <row r="24" spans="1:68" ht="15" customHeight="1" x14ac:dyDescent="0.25">
      <c r="A24" s="14"/>
      <c r="C24" s="183" t="s">
        <v>48</v>
      </c>
      <c r="D24" s="130"/>
      <c r="E24" s="184">
        <f>E66/E72</f>
        <v>0.91825780231577336</v>
      </c>
      <c r="F24" s="184">
        <f t="shared" ref="F24:Q24" si="6">F66/F72</f>
        <v>0.94104560622914346</v>
      </c>
      <c r="G24" s="184">
        <f t="shared" si="6"/>
        <v>0.97775305895439379</v>
      </c>
      <c r="H24" s="158">
        <f t="shared" si="6"/>
        <v>0.97751710654936463</v>
      </c>
      <c r="I24" s="158">
        <f t="shared" si="6"/>
        <v>0.94924309884238645</v>
      </c>
      <c r="J24" s="158">
        <f t="shared" si="6"/>
        <v>0.84941763727121466</v>
      </c>
      <c r="K24" s="184">
        <f t="shared" si="6"/>
        <v>0.8833333333333333</v>
      </c>
      <c r="L24" s="184">
        <f t="shared" si="6"/>
        <v>0.9443359375</v>
      </c>
      <c r="M24" s="147">
        <f t="shared" si="6"/>
        <v>0.94659300184162065</v>
      </c>
      <c r="N24" s="147">
        <f t="shared" si="6"/>
        <v>0.90252707581227432</v>
      </c>
      <c r="O24" s="147">
        <f t="shared" si="6"/>
        <v>0.89068100358422941</v>
      </c>
      <c r="P24" s="147">
        <f t="shared" si="6"/>
        <v>0.89122807017543859</v>
      </c>
      <c r="Q24" s="566">
        <f t="shared" si="6"/>
        <v>0.8985167837626854</v>
      </c>
      <c r="R24" s="27"/>
      <c r="S24" s="9"/>
      <c r="T24" s="9"/>
      <c r="U24" s="10"/>
      <c r="V24" s="10"/>
      <c r="BP24" s="5" t="s">
        <v>19</v>
      </c>
    </row>
    <row r="25" spans="1:68" ht="15" customHeight="1" x14ac:dyDescent="0.25">
      <c r="A25" s="12"/>
      <c r="B25" s="12"/>
      <c r="C25" s="92"/>
      <c r="D25" s="173" t="s">
        <v>81</v>
      </c>
      <c r="E25" s="181">
        <f>E67/E73</f>
        <v>0.92767431788653099</v>
      </c>
      <c r="F25" s="148">
        <f t="shared" ref="F25:Q25" si="7">F67/F73</f>
        <v>0.97419354838709682</v>
      </c>
      <c r="G25" s="148">
        <f t="shared" si="7"/>
        <v>1.0295566502463054</v>
      </c>
      <c r="H25" s="148">
        <f t="shared" si="7"/>
        <v>0.98790322580645162</v>
      </c>
      <c r="I25" s="148">
        <f t="shared" si="7"/>
        <v>0.9486166007905138</v>
      </c>
      <c r="J25" s="148">
        <f t="shared" si="7"/>
        <v>0.81294964028776984</v>
      </c>
      <c r="K25" s="148">
        <f>K67/K73</f>
        <v>0.87037037037037035</v>
      </c>
      <c r="L25" s="148">
        <f t="shared" si="7"/>
        <v>0.91129032258064513</v>
      </c>
      <c r="M25" s="148">
        <f t="shared" si="7"/>
        <v>0.89247311827956988</v>
      </c>
      <c r="N25" s="148">
        <f t="shared" si="7"/>
        <v>0.97777777777777775</v>
      </c>
      <c r="O25" s="457" t="s">
        <v>176</v>
      </c>
      <c r="P25" s="457" t="s">
        <v>176</v>
      </c>
      <c r="Q25" s="567">
        <f t="shared" si="7"/>
        <v>0.92380952380952386</v>
      </c>
      <c r="R25" s="27"/>
      <c r="S25" s="9"/>
      <c r="T25" s="9"/>
      <c r="U25" s="10"/>
      <c r="V25" s="10"/>
      <c r="BP25" s="5"/>
    </row>
    <row r="26" spans="1:68" ht="15" customHeight="1" x14ac:dyDescent="0.25">
      <c r="A26" s="12"/>
      <c r="B26" s="12"/>
      <c r="C26" s="92"/>
      <c r="D26" s="173" t="s">
        <v>77</v>
      </c>
      <c r="E26" s="181">
        <f t="shared" ref="E26:Q29" si="8">E68/E74</f>
        <v>0.89970208540218466</v>
      </c>
      <c r="F26" s="148">
        <f t="shared" si="8"/>
        <v>0.96129032258064517</v>
      </c>
      <c r="G26" s="148">
        <f t="shared" si="8"/>
        <v>1.0206896551724138</v>
      </c>
      <c r="H26" s="148">
        <f t="shared" si="8"/>
        <v>0.9838709677419355</v>
      </c>
      <c r="I26" s="148">
        <f t="shared" si="8"/>
        <v>0.97142857142857142</v>
      </c>
      <c r="J26" s="148">
        <f t="shared" si="8"/>
        <v>0.87557603686635943</v>
      </c>
      <c r="K26" s="148">
        <f t="shared" si="8"/>
        <v>0.75714285714285712</v>
      </c>
      <c r="L26" s="148">
        <f t="shared" si="8"/>
        <v>0.88172043010752688</v>
      </c>
      <c r="M26" s="148">
        <f t="shared" si="8"/>
        <v>0.91935483870967738</v>
      </c>
      <c r="N26" s="148">
        <f t="shared" si="8"/>
        <v>0.89495798319327735</v>
      </c>
      <c r="O26" s="148">
        <f t="shared" si="8"/>
        <v>0.93317972350230416</v>
      </c>
      <c r="P26" s="148">
        <f t="shared" si="8"/>
        <v>0.85952380952380958</v>
      </c>
      <c r="Q26" s="567">
        <f t="shared" si="8"/>
        <v>0.85483870967741937</v>
      </c>
      <c r="R26" s="27"/>
      <c r="S26" s="9"/>
      <c r="T26" s="9"/>
      <c r="U26" s="10"/>
      <c r="V26" s="10"/>
      <c r="BP26" s="5"/>
    </row>
    <row r="27" spans="1:68" ht="15" customHeight="1" x14ac:dyDescent="0.25">
      <c r="A27" s="12"/>
      <c r="B27" s="12"/>
      <c r="C27" s="92"/>
      <c r="D27" s="173" t="s">
        <v>78</v>
      </c>
      <c r="E27" s="181">
        <f t="shared" si="8"/>
        <v>0.94192005466347795</v>
      </c>
      <c r="F27" s="148">
        <f t="shared" si="8"/>
        <v>0.95564516129032262</v>
      </c>
      <c r="G27" s="148">
        <f t="shared" si="8"/>
        <v>0.94396551724137934</v>
      </c>
      <c r="H27" s="148">
        <f t="shared" si="8"/>
        <v>0.9838709677419355</v>
      </c>
      <c r="I27" s="148">
        <f t="shared" si="8"/>
        <v>0.94166666666666665</v>
      </c>
      <c r="J27" s="148">
        <f t="shared" si="8"/>
        <v>0.93951612903225812</v>
      </c>
      <c r="K27" s="148">
        <f t="shared" si="8"/>
        <v>0.97907949790794979</v>
      </c>
      <c r="L27" s="148">
        <f t="shared" si="8"/>
        <v>0.93951612903225812</v>
      </c>
      <c r="M27" s="148">
        <f t="shared" si="8"/>
        <v>0.93951612903225812</v>
      </c>
      <c r="N27" s="148">
        <f t="shared" si="8"/>
        <v>0.90833333333333333</v>
      </c>
      <c r="O27" s="148">
        <f t="shared" si="8"/>
        <v>0.86290322580645162</v>
      </c>
      <c r="P27" s="148">
        <f t="shared" si="8"/>
        <v>0.9375</v>
      </c>
      <c r="Q27" s="567">
        <f t="shared" si="8"/>
        <v>0.97177419354838712</v>
      </c>
      <c r="R27" s="27"/>
      <c r="S27" s="9"/>
      <c r="T27" s="9"/>
      <c r="U27" s="10"/>
      <c r="V27" s="10"/>
      <c r="BP27" s="5"/>
    </row>
    <row r="28" spans="1:68" ht="15" customHeight="1" x14ac:dyDescent="0.25">
      <c r="A28" s="12"/>
      <c r="B28" s="12"/>
      <c r="C28" s="92"/>
      <c r="D28" s="173" t="s">
        <v>79</v>
      </c>
      <c r="E28" s="181">
        <f t="shared" si="8"/>
        <v>0.91924265842349306</v>
      </c>
      <c r="F28" s="148">
        <f t="shared" si="8"/>
        <v>0.92903225806451617</v>
      </c>
      <c r="G28" s="148">
        <f t="shared" si="8"/>
        <v>0.97931034482758617</v>
      </c>
      <c r="H28" s="148">
        <f t="shared" si="8"/>
        <v>0.96129032258064517</v>
      </c>
      <c r="I28" s="148">
        <f t="shared" si="8"/>
        <v>0.94166666666666665</v>
      </c>
      <c r="J28" s="148">
        <f t="shared" si="8"/>
        <v>0.81318681318681318</v>
      </c>
      <c r="K28" s="148">
        <f t="shared" si="8"/>
        <v>0.9045643153526971</v>
      </c>
      <c r="L28" s="148">
        <f t="shared" si="8"/>
        <v>1.0448717948717949</v>
      </c>
      <c r="M28" s="148">
        <f t="shared" si="8"/>
        <v>1.1229946524064172</v>
      </c>
      <c r="N28" s="148">
        <f t="shared" si="8"/>
        <v>0.98333333333333328</v>
      </c>
      <c r="O28" s="148">
        <f t="shared" si="8"/>
        <v>0.79032258064516125</v>
      </c>
      <c r="P28" s="148">
        <f t="shared" si="8"/>
        <v>0.86</v>
      </c>
      <c r="Q28" s="567">
        <f t="shared" si="8"/>
        <v>0.88961038961038963</v>
      </c>
      <c r="R28" s="27"/>
      <c r="S28" s="9"/>
      <c r="T28" s="9"/>
      <c r="U28" s="10"/>
      <c r="V28" s="10"/>
      <c r="BP28" s="5"/>
    </row>
    <row r="29" spans="1:68" ht="15" customHeight="1" x14ac:dyDescent="0.25">
      <c r="A29" s="12"/>
      <c r="B29" s="12"/>
      <c r="C29" s="185"/>
      <c r="D29" s="186" t="s">
        <v>80</v>
      </c>
      <c r="E29" s="187">
        <f t="shared" si="8"/>
        <v>0.90118397085610202</v>
      </c>
      <c r="F29" s="188">
        <f t="shared" si="8"/>
        <v>0.88709677419354838</v>
      </c>
      <c r="G29" s="188">
        <f t="shared" si="8"/>
        <v>0.92528735632183912</v>
      </c>
      <c r="H29" s="148">
        <f t="shared" si="8"/>
        <v>0.9623655913978495</v>
      </c>
      <c r="I29" s="148">
        <f t="shared" si="8"/>
        <v>0.94444444444444442</v>
      </c>
      <c r="J29" s="148">
        <f t="shared" si="8"/>
        <v>0.80645161290322576</v>
      </c>
      <c r="K29" s="188">
        <f t="shared" si="8"/>
        <v>0.89444444444444449</v>
      </c>
      <c r="L29" s="188">
        <f t="shared" si="8"/>
        <v>0.9731182795698925</v>
      </c>
      <c r="M29" s="148">
        <f t="shared" si="8"/>
        <v>0.88709677419354838</v>
      </c>
      <c r="N29" s="148">
        <f t="shared" si="8"/>
        <v>0.71111111111111114</v>
      </c>
      <c r="O29" s="148">
        <f t="shared" si="8"/>
        <v>0.9623655913978495</v>
      </c>
      <c r="P29" s="148">
        <f t="shared" si="8"/>
        <v>0.9555555555555556</v>
      </c>
      <c r="Q29" s="567">
        <f t="shared" si="8"/>
        <v>0.90322580645161288</v>
      </c>
      <c r="R29" s="27"/>
      <c r="S29" s="9"/>
      <c r="T29" s="9"/>
      <c r="U29" s="10"/>
      <c r="V29" s="10"/>
      <c r="BP29" s="5"/>
    </row>
    <row r="30" spans="1:68" ht="15" customHeight="1" x14ac:dyDescent="0.25">
      <c r="C30" s="180" t="s">
        <v>49</v>
      </c>
      <c r="D30" s="49"/>
      <c r="E30" s="149">
        <f t="shared" ref="E30:Q30" si="9">(E72-E66)/E6</f>
        <v>0.8269976726144298</v>
      </c>
      <c r="F30" s="149">
        <f t="shared" si="9"/>
        <v>0.77941176470588236</v>
      </c>
      <c r="G30" s="149">
        <f t="shared" si="9"/>
        <v>0.18181818181818182</v>
      </c>
      <c r="H30" s="386">
        <f t="shared" si="9"/>
        <v>0.21698113207547171</v>
      </c>
      <c r="I30" s="386">
        <f t="shared" si="9"/>
        <v>0.51818181818181819</v>
      </c>
      <c r="J30" s="386">
        <f t="shared" si="9"/>
        <v>1.5083333333333333</v>
      </c>
      <c r="K30" s="149">
        <f t="shared" si="9"/>
        <v>1.1666666666666667</v>
      </c>
      <c r="L30" s="149">
        <f t="shared" si="9"/>
        <v>0.55339805825242716</v>
      </c>
      <c r="M30" s="386">
        <f t="shared" si="9"/>
        <v>0.51327433628318586</v>
      </c>
      <c r="N30" s="386">
        <f t="shared" si="9"/>
        <v>1.0485436893203883</v>
      </c>
      <c r="O30" s="353">
        <f t="shared" si="9"/>
        <v>1.2978723404255319</v>
      </c>
      <c r="P30" s="353">
        <f t="shared" si="9"/>
        <v>1.0973451327433628</v>
      </c>
      <c r="Q30" s="580">
        <f t="shared" si="9"/>
        <v>0.96296296296296291</v>
      </c>
      <c r="R30" s="27"/>
      <c r="S30" s="9"/>
      <c r="T30" s="9"/>
      <c r="U30" s="10"/>
      <c r="V30" s="10"/>
      <c r="BP30" s="5" t="s">
        <v>20</v>
      </c>
    </row>
    <row r="31" spans="1:68" ht="15" customHeight="1" x14ac:dyDescent="0.25">
      <c r="A31" s="12"/>
      <c r="B31" s="12"/>
      <c r="C31" s="92"/>
      <c r="D31" s="173" t="s">
        <v>81</v>
      </c>
      <c r="E31" s="149">
        <f t="shared" ref="E31:Q31" si="10">(E73-E67)/E7</f>
        <v>0.71063829787234045</v>
      </c>
      <c r="F31" s="150">
        <f t="shared" si="10"/>
        <v>0.44444444444444442</v>
      </c>
      <c r="G31" s="150">
        <f t="shared" si="10"/>
        <v>-0.375</v>
      </c>
      <c r="H31" s="150">
        <f t="shared" si="10"/>
        <v>0.16666666666666666</v>
      </c>
      <c r="I31" s="150">
        <f t="shared" si="10"/>
        <v>0.54166666666666663</v>
      </c>
      <c r="J31" s="150">
        <f t="shared" si="10"/>
        <v>1.7931034482758621</v>
      </c>
      <c r="K31" s="150">
        <f t="shared" si="10"/>
        <v>1.5909090909090908</v>
      </c>
      <c r="L31" s="150">
        <f t="shared" si="10"/>
        <v>0.70967741935483875</v>
      </c>
      <c r="M31" s="150">
        <f t="shared" si="10"/>
        <v>0.8571428571428571</v>
      </c>
      <c r="N31" s="150">
        <f t="shared" si="10"/>
        <v>0.27272727272727271</v>
      </c>
      <c r="O31" s="150" t="s">
        <v>176</v>
      </c>
      <c r="P31" s="150" t="s">
        <v>176</v>
      </c>
      <c r="Q31" s="568">
        <f t="shared" si="10"/>
        <v>0.27586206896551724</v>
      </c>
      <c r="R31" s="27"/>
      <c r="S31" s="9"/>
      <c r="T31" s="9"/>
      <c r="U31" s="10"/>
      <c r="V31" s="10"/>
      <c r="BP31" s="5"/>
    </row>
    <row r="32" spans="1:68" ht="15" customHeight="1" x14ac:dyDescent="0.25">
      <c r="A32" s="12"/>
      <c r="B32" s="12"/>
      <c r="C32" s="92"/>
      <c r="D32" s="173" t="s">
        <v>77</v>
      </c>
      <c r="E32" s="149">
        <f t="shared" ref="E32:Q32" si="11">(E74-E68)/E8</f>
        <v>0.80800000000000005</v>
      </c>
      <c r="F32" s="150">
        <f t="shared" si="11"/>
        <v>0.375</v>
      </c>
      <c r="G32" s="150">
        <f t="shared" si="11"/>
        <v>-9.375E-2</v>
      </c>
      <c r="H32" s="150">
        <f t="shared" si="11"/>
        <v>9.0909090909090912E-2</v>
      </c>
      <c r="I32" s="150">
        <f t="shared" si="11"/>
        <v>0.2857142857142857</v>
      </c>
      <c r="J32" s="150">
        <f t="shared" si="11"/>
        <v>1.0384615384615385</v>
      </c>
      <c r="K32" s="150">
        <f t="shared" si="11"/>
        <v>2.04</v>
      </c>
      <c r="L32" s="150">
        <f t="shared" si="11"/>
        <v>1</v>
      </c>
      <c r="M32" s="150">
        <f t="shared" si="11"/>
        <v>0.4838709677419355</v>
      </c>
      <c r="N32" s="150">
        <f t="shared" si="11"/>
        <v>0.92592592592592593</v>
      </c>
      <c r="O32" s="150">
        <f t="shared" si="11"/>
        <v>0.64444444444444449</v>
      </c>
      <c r="P32" s="150">
        <f t="shared" si="11"/>
        <v>1.2291666666666667</v>
      </c>
      <c r="Q32" s="568">
        <f t="shared" si="11"/>
        <v>1.2857142857142858</v>
      </c>
      <c r="R32" s="27"/>
      <c r="S32" s="9"/>
      <c r="T32" s="9"/>
      <c r="U32" s="10"/>
      <c r="V32" s="10"/>
      <c r="BP32" s="5"/>
    </row>
    <row r="33" spans="1:68" ht="15" customHeight="1" x14ac:dyDescent="0.25">
      <c r="A33" s="12"/>
      <c r="B33" s="12"/>
      <c r="C33" s="92"/>
      <c r="D33" s="173" t="s">
        <v>78</v>
      </c>
      <c r="E33" s="149">
        <f t="shared" ref="E33:Q33" si="12">(E75-E69)/E9</f>
        <v>0.74889867841409696</v>
      </c>
      <c r="F33" s="150">
        <f t="shared" si="12"/>
        <v>0.73333333333333328</v>
      </c>
      <c r="G33" s="150">
        <f t="shared" si="12"/>
        <v>0.56521739130434778</v>
      </c>
      <c r="H33" s="150">
        <f t="shared" si="12"/>
        <v>0.18181818181818182</v>
      </c>
      <c r="I33" s="150">
        <f t="shared" si="12"/>
        <v>0.77777777777777779</v>
      </c>
      <c r="J33" s="150">
        <f t="shared" si="12"/>
        <v>1.1538461538461537</v>
      </c>
      <c r="K33" s="150">
        <f t="shared" si="12"/>
        <v>0.19230769230769232</v>
      </c>
      <c r="L33" s="150">
        <f t="shared" si="12"/>
        <v>0.78947368421052633</v>
      </c>
      <c r="M33" s="150">
        <f t="shared" si="12"/>
        <v>0.75</v>
      </c>
      <c r="N33" s="150">
        <f t="shared" si="12"/>
        <v>1.0476190476190477</v>
      </c>
      <c r="O33" s="150">
        <f t="shared" si="12"/>
        <v>2.6153846153846154</v>
      </c>
      <c r="P33" s="150">
        <f t="shared" si="12"/>
        <v>0.88235294117647056</v>
      </c>
      <c r="Q33" s="568">
        <f t="shared" si="12"/>
        <v>0.35</v>
      </c>
      <c r="R33" s="27"/>
      <c r="S33" s="9"/>
      <c r="T33" s="9"/>
      <c r="U33" s="10"/>
      <c r="V33" s="10"/>
      <c r="BP33" s="5"/>
    </row>
    <row r="34" spans="1:68" ht="15" customHeight="1" x14ac:dyDescent="0.25">
      <c r="A34" s="12"/>
      <c r="B34" s="12"/>
      <c r="C34" s="92"/>
      <c r="D34" s="173" t="s">
        <v>79</v>
      </c>
      <c r="E34" s="149">
        <f t="shared" ref="E34:Q34" si="13">(E76-E70)/E10</f>
        <v>0.74642857142857144</v>
      </c>
      <c r="F34" s="150">
        <f t="shared" si="13"/>
        <v>0.6875</v>
      </c>
      <c r="G34" s="150">
        <f t="shared" si="13"/>
        <v>0.10714285714285714</v>
      </c>
      <c r="H34" s="150">
        <f t="shared" si="13"/>
        <v>0.27272727272727271</v>
      </c>
      <c r="I34" s="150">
        <f t="shared" si="13"/>
        <v>0.4375</v>
      </c>
      <c r="J34" s="150">
        <f t="shared" si="13"/>
        <v>1.7</v>
      </c>
      <c r="K34" s="150">
        <f t="shared" si="13"/>
        <v>0.8214285714285714</v>
      </c>
      <c r="L34" s="150">
        <f t="shared" si="13"/>
        <v>-0.41176470588235292</v>
      </c>
      <c r="M34" s="150">
        <f t="shared" si="13"/>
        <v>-1.4375</v>
      </c>
      <c r="N34" s="150">
        <f t="shared" si="13"/>
        <v>0.1875</v>
      </c>
      <c r="O34" s="150">
        <f t="shared" si="13"/>
        <v>2.736842105263158</v>
      </c>
      <c r="P34" s="150">
        <f t="shared" si="13"/>
        <v>1.2352941176470589</v>
      </c>
      <c r="Q34" s="568">
        <f t="shared" si="13"/>
        <v>1.5454545454545454</v>
      </c>
      <c r="R34" s="27"/>
      <c r="S34" s="9"/>
      <c r="T34" s="9"/>
      <c r="U34" s="10"/>
      <c r="V34" s="10"/>
      <c r="BP34" s="5"/>
    </row>
    <row r="35" spans="1:68" ht="15" customHeight="1" x14ac:dyDescent="0.25">
      <c r="A35" s="12"/>
      <c r="B35" s="12"/>
      <c r="C35" s="92"/>
      <c r="D35" s="173" t="s">
        <v>80</v>
      </c>
      <c r="E35" s="149">
        <f t="shared" ref="E35:Q35" si="14">(E77-E71)/E11</f>
        <v>1.2616279069767442</v>
      </c>
      <c r="F35" s="150">
        <f t="shared" si="14"/>
        <v>1.75</v>
      </c>
      <c r="G35" s="150">
        <f t="shared" si="14"/>
        <v>1.1818181818181819</v>
      </c>
      <c r="H35" s="150">
        <f t="shared" si="14"/>
        <v>0.63636363636363635</v>
      </c>
      <c r="I35" s="150">
        <f t="shared" si="14"/>
        <v>0.66666666666666663</v>
      </c>
      <c r="J35" s="150">
        <f t="shared" si="14"/>
        <v>1.6363636363636365</v>
      </c>
      <c r="K35" s="150">
        <f t="shared" si="14"/>
        <v>1.4615384615384615</v>
      </c>
      <c r="L35" s="150">
        <f t="shared" si="14"/>
        <v>0.35714285714285715</v>
      </c>
      <c r="M35" s="491">
        <f t="shared" si="14"/>
        <v>1.9090909090909092</v>
      </c>
      <c r="N35" s="491">
        <f t="shared" si="14"/>
        <v>3.0588235294117645</v>
      </c>
      <c r="O35" s="581">
        <f t="shared" si="14"/>
        <v>0.41176470588235292</v>
      </c>
      <c r="P35" s="581">
        <f t="shared" si="14"/>
        <v>0.5714285714285714</v>
      </c>
      <c r="Q35" s="582">
        <f t="shared" si="14"/>
        <v>1.2</v>
      </c>
      <c r="R35" s="27"/>
      <c r="S35" s="9"/>
      <c r="T35" s="9"/>
      <c r="U35" s="10"/>
      <c r="V35" s="10"/>
      <c r="BP35" s="5"/>
    </row>
    <row r="36" spans="1:68" ht="15" customHeight="1" x14ac:dyDescent="0.25">
      <c r="C36" s="183" t="s">
        <v>50</v>
      </c>
      <c r="D36" s="130"/>
      <c r="E36" s="189">
        <f t="shared" ref="E36:Q36" si="15">E6/E12</f>
        <v>35.972093023255809</v>
      </c>
      <c r="F36" s="189">
        <f t="shared" si="15"/>
        <v>2.3448275862068964</v>
      </c>
      <c r="G36" s="189">
        <f t="shared" si="15"/>
        <v>3.5483870967741935</v>
      </c>
      <c r="H36" s="162">
        <f t="shared" si="15"/>
        <v>3.2121212121212119</v>
      </c>
      <c r="I36" s="162">
        <f t="shared" si="15"/>
        <v>2.9729729729729728</v>
      </c>
      <c r="J36" s="162">
        <f t="shared" si="15"/>
        <v>3.0769230769230771</v>
      </c>
      <c r="K36" s="189">
        <f t="shared" si="15"/>
        <v>3</v>
      </c>
      <c r="L36" s="189">
        <f t="shared" si="15"/>
        <v>2.9428571428571431</v>
      </c>
      <c r="M36" s="109">
        <f t="shared" si="15"/>
        <v>3.2285714285714286</v>
      </c>
      <c r="N36" s="109">
        <f t="shared" si="15"/>
        <v>2.7837837837837838</v>
      </c>
      <c r="O36" s="109">
        <f t="shared" si="15"/>
        <v>2.6111111111111112</v>
      </c>
      <c r="P36" s="109">
        <f t="shared" si="15"/>
        <v>2.9736842105263159</v>
      </c>
      <c r="Q36" s="526">
        <f t="shared" si="15"/>
        <v>3.2142857142857144</v>
      </c>
      <c r="R36" s="27"/>
      <c r="S36" s="9"/>
      <c r="T36" s="9"/>
      <c r="U36" s="10"/>
      <c r="V36" s="10"/>
      <c r="BP36" s="5" t="s">
        <v>22</v>
      </c>
    </row>
    <row r="37" spans="1:68" ht="15" customHeight="1" x14ac:dyDescent="0.25">
      <c r="A37" s="12"/>
      <c r="B37" s="12"/>
      <c r="C37" s="92"/>
      <c r="D37" s="173" t="s">
        <v>81</v>
      </c>
      <c r="E37" s="109">
        <f t="shared" ref="E37:Q37" si="16">E7/E13</f>
        <v>36.623376623376622</v>
      </c>
      <c r="F37" s="110">
        <f t="shared" si="16"/>
        <v>1.8</v>
      </c>
      <c r="G37" s="110">
        <f t="shared" si="16"/>
        <v>2.2857142857142856</v>
      </c>
      <c r="H37" s="110">
        <f t="shared" si="16"/>
        <v>2.25</v>
      </c>
      <c r="I37" s="110">
        <f t="shared" si="16"/>
        <v>3</v>
      </c>
      <c r="J37" s="110">
        <f t="shared" si="16"/>
        <v>3.2222222222222223</v>
      </c>
      <c r="K37" s="110">
        <f t="shared" si="16"/>
        <v>2.4444444444444446</v>
      </c>
      <c r="L37" s="110">
        <f t="shared" si="16"/>
        <v>3.4444444444444446</v>
      </c>
      <c r="M37" s="110">
        <f t="shared" si="16"/>
        <v>3.8888888888888888</v>
      </c>
      <c r="N37" s="110">
        <f t="shared" si="16"/>
        <v>2.4444444444444446</v>
      </c>
      <c r="O37" s="110" t="s">
        <v>176</v>
      </c>
      <c r="P37" s="110" t="s">
        <v>176</v>
      </c>
      <c r="Q37" s="527">
        <f t="shared" si="16"/>
        <v>7.25</v>
      </c>
      <c r="R37" s="27"/>
      <c r="S37" s="9"/>
      <c r="T37" s="9"/>
      <c r="U37" s="10"/>
      <c r="V37" s="10"/>
      <c r="BP37" s="5"/>
    </row>
    <row r="38" spans="1:68" ht="15" customHeight="1" x14ac:dyDescent="0.25">
      <c r="A38" s="12"/>
      <c r="B38" s="12"/>
      <c r="C38" s="92"/>
      <c r="D38" s="173" t="s">
        <v>77</v>
      </c>
      <c r="E38" s="109">
        <f t="shared" ref="E38:Q38" si="17">E8/E14</f>
        <v>45.454545454545453</v>
      </c>
      <c r="F38" s="110">
        <f t="shared" si="17"/>
        <v>3.2</v>
      </c>
      <c r="G38" s="110">
        <f t="shared" si="17"/>
        <v>6.4</v>
      </c>
      <c r="H38" s="110">
        <f t="shared" si="17"/>
        <v>5.5</v>
      </c>
      <c r="I38" s="110">
        <f t="shared" si="17"/>
        <v>3</v>
      </c>
      <c r="J38" s="110">
        <f t="shared" si="17"/>
        <v>3.7142857142857144</v>
      </c>
      <c r="K38" s="110">
        <f t="shared" si="17"/>
        <v>3.5714285714285716</v>
      </c>
      <c r="L38" s="110">
        <f t="shared" si="17"/>
        <v>3.6666666666666665</v>
      </c>
      <c r="M38" s="110">
        <f t="shared" si="17"/>
        <v>5.166666666666667</v>
      </c>
      <c r="N38" s="110">
        <f t="shared" si="17"/>
        <v>3.375</v>
      </c>
      <c r="O38" s="110">
        <f t="shared" si="17"/>
        <v>3.2142857142857144</v>
      </c>
      <c r="P38" s="110">
        <f t="shared" si="17"/>
        <v>3.4285714285714284</v>
      </c>
      <c r="Q38" s="527">
        <f t="shared" si="17"/>
        <v>3.5</v>
      </c>
      <c r="R38" s="27"/>
      <c r="S38" s="9"/>
      <c r="T38" s="9"/>
      <c r="U38" s="10"/>
      <c r="V38" s="10"/>
      <c r="BP38" s="5"/>
    </row>
    <row r="39" spans="1:68" ht="15" customHeight="1" x14ac:dyDescent="0.25">
      <c r="A39" s="12"/>
      <c r="B39" s="12"/>
      <c r="C39" s="92"/>
      <c r="D39" s="173" t="s">
        <v>78</v>
      </c>
      <c r="E39" s="109">
        <f t="shared" ref="E39:Q39" si="18">E9/E15</f>
        <v>28.375</v>
      </c>
      <c r="F39" s="110">
        <f t="shared" si="18"/>
        <v>1.875</v>
      </c>
      <c r="G39" s="110">
        <f t="shared" si="18"/>
        <v>2.875</v>
      </c>
      <c r="H39" s="110">
        <f t="shared" si="18"/>
        <v>2.75</v>
      </c>
      <c r="I39" s="110">
        <f t="shared" si="18"/>
        <v>2.25</v>
      </c>
      <c r="J39" s="110">
        <f t="shared" si="18"/>
        <v>1.625</v>
      </c>
      <c r="K39" s="110">
        <f t="shared" si="18"/>
        <v>3.25</v>
      </c>
      <c r="L39" s="110">
        <f t="shared" si="18"/>
        <v>2.375</v>
      </c>
      <c r="M39" s="110">
        <f t="shared" si="18"/>
        <v>2.5</v>
      </c>
      <c r="N39" s="110">
        <f t="shared" si="18"/>
        <v>2.625</v>
      </c>
      <c r="O39" s="110">
        <f t="shared" si="18"/>
        <v>1.625</v>
      </c>
      <c r="P39" s="110">
        <f t="shared" si="18"/>
        <v>2.125</v>
      </c>
      <c r="Q39" s="527">
        <f t="shared" si="18"/>
        <v>2.5</v>
      </c>
      <c r="R39" s="27"/>
      <c r="S39" s="9"/>
      <c r="T39" s="9"/>
      <c r="U39" s="10"/>
      <c r="V39" s="10"/>
      <c r="BP39" s="5"/>
    </row>
    <row r="40" spans="1:68" ht="15" customHeight="1" x14ac:dyDescent="0.25">
      <c r="A40" s="12"/>
      <c r="B40" s="12"/>
      <c r="C40" s="92"/>
      <c r="D40" s="173" t="s">
        <v>79</v>
      </c>
      <c r="E40" s="109">
        <f t="shared" ref="E40:Q40" si="19">E10/E16</f>
        <v>39.069767441860463</v>
      </c>
      <c r="F40" s="110">
        <f t="shared" si="19"/>
        <v>3.2</v>
      </c>
      <c r="G40" s="110">
        <f t="shared" si="19"/>
        <v>5.6</v>
      </c>
      <c r="H40" s="110">
        <f t="shared" si="19"/>
        <v>4.4000000000000004</v>
      </c>
      <c r="I40" s="110">
        <f t="shared" si="19"/>
        <v>4</v>
      </c>
      <c r="J40" s="110">
        <f t="shared" si="19"/>
        <v>3.3333333333333335</v>
      </c>
      <c r="K40" s="110">
        <f t="shared" si="19"/>
        <v>3.5</v>
      </c>
      <c r="L40" s="110">
        <f t="shared" si="19"/>
        <v>2.8333333333333335</v>
      </c>
      <c r="M40" s="110">
        <f t="shared" si="19"/>
        <v>2.6666666666666665</v>
      </c>
      <c r="N40" s="110">
        <f t="shared" si="19"/>
        <v>2.6666666666666665</v>
      </c>
      <c r="O40" s="110">
        <f t="shared" si="19"/>
        <v>2.375</v>
      </c>
      <c r="P40" s="110">
        <f t="shared" si="19"/>
        <v>3.4</v>
      </c>
      <c r="Q40" s="527">
        <f t="shared" si="19"/>
        <v>2.2000000000000002</v>
      </c>
      <c r="R40" s="27"/>
      <c r="S40" s="9"/>
      <c r="T40" s="9"/>
      <c r="U40" s="10"/>
      <c r="V40" s="10"/>
      <c r="BP40" s="5"/>
    </row>
    <row r="41" spans="1:68" ht="15" customHeight="1" x14ac:dyDescent="0.25">
      <c r="A41" s="12"/>
      <c r="B41" s="12"/>
      <c r="C41" s="185"/>
      <c r="D41" s="186" t="s">
        <v>80</v>
      </c>
      <c r="E41" s="190">
        <f t="shared" ref="E41:Q41" si="20">E11/E17</f>
        <v>28.666666666666668</v>
      </c>
      <c r="F41" s="191">
        <f t="shared" si="20"/>
        <v>2</v>
      </c>
      <c r="G41" s="191">
        <f t="shared" si="20"/>
        <v>1.8333333333333333</v>
      </c>
      <c r="H41" s="110">
        <f t="shared" si="20"/>
        <v>1.8333333333333333</v>
      </c>
      <c r="I41" s="110">
        <f t="shared" si="20"/>
        <v>2.5</v>
      </c>
      <c r="J41" s="110">
        <f t="shared" si="20"/>
        <v>3.6666666666666665</v>
      </c>
      <c r="K41" s="191">
        <f t="shared" si="20"/>
        <v>2.1666666666666665</v>
      </c>
      <c r="L41" s="191">
        <f t="shared" si="20"/>
        <v>2.3333333333333335</v>
      </c>
      <c r="M41" s="110">
        <f t="shared" si="20"/>
        <v>1.8333333333333333</v>
      </c>
      <c r="N41" s="110">
        <f t="shared" si="20"/>
        <v>2.8333333333333335</v>
      </c>
      <c r="O41" s="110">
        <f t="shared" si="20"/>
        <v>2.8333333333333335</v>
      </c>
      <c r="P41" s="110">
        <f t="shared" si="20"/>
        <v>2.3333333333333335</v>
      </c>
      <c r="Q41" s="527">
        <f t="shared" si="20"/>
        <v>2.5</v>
      </c>
      <c r="R41" s="27"/>
      <c r="S41" s="9"/>
      <c r="T41" s="9"/>
      <c r="U41" s="10"/>
      <c r="V41" s="10"/>
      <c r="BP41" s="5"/>
    </row>
    <row r="42" spans="1:68" ht="15" customHeight="1" x14ac:dyDescent="0.25">
      <c r="C42" s="180" t="s">
        <v>51</v>
      </c>
      <c r="D42" s="49"/>
      <c r="E42" s="109">
        <f t="shared" ref="E42:Q42" si="21">E78/E6</f>
        <v>8.7843289371605895</v>
      </c>
      <c r="F42" s="109">
        <f t="shared" si="21"/>
        <v>11.323529411764707</v>
      </c>
      <c r="G42" s="109">
        <f t="shared" si="21"/>
        <v>6.8636363636363633</v>
      </c>
      <c r="H42" s="162">
        <f t="shared" si="21"/>
        <v>10.283018867924529</v>
      </c>
      <c r="I42" s="162">
        <f t="shared" si="21"/>
        <v>8.4090909090909083</v>
      </c>
      <c r="J42" s="162">
        <f t="shared" si="21"/>
        <v>8.4666666666666668</v>
      </c>
      <c r="K42" s="109">
        <f t="shared" si="21"/>
        <v>8.2982456140350873</v>
      </c>
      <c r="L42" s="109">
        <f t="shared" si="21"/>
        <v>9.650485436893204</v>
      </c>
      <c r="M42" s="162">
        <f t="shared" si="21"/>
        <v>9.557522123893806</v>
      </c>
      <c r="N42" s="162">
        <f t="shared" si="21"/>
        <v>9.116504854368932</v>
      </c>
      <c r="O42" s="189">
        <f t="shared" si="21"/>
        <v>8.414893617021276</v>
      </c>
      <c r="P42" s="189">
        <f t="shared" si="21"/>
        <v>7.283185840707965</v>
      </c>
      <c r="Q42" s="536">
        <f t="shared" si="21"/>
        <v>8.844444444444445</v>
      </c>
      <c r="R42" s="27"/>
      <c r="S42" s="9"/>
      <c r="T42" s="405" t="s">
        <v>191</v>
      </c>
      <c r="U42" s="10"/>
      <c r="V42" s="10"/>
      <c r="BP42" s="5" t="s">
        <v>24</v>
      </c>
    </row>
    <row r="43" spans="1:68" ht="15" customHeight="1" x14ac:dyDescent="0.25">
      <c r="A43" s="12"/>
      <c r="B43" s="12"/>
      <c r="C43" s="92"/>
      <c r="D43" s="173" t="s">
        <v>81</v>
      </c>
      <c r="E43" s="109">
        <f t="shared" ref="E43:Q43" si="22">E79/E7</f>
        <v>8.8042553191489361</v>
      </c>
      <c r="F43" s="110">
        <f t="shared" si="22"/>
        <v>9.2222222222222214</v>
      </c>
      <c r="G43" s="110">
        <f t="shared" si="22"/>
        <v>8.25</v>
      </c>
      <c r="H43" s="110">
        <f t="shared" si="22"/>
        <v>14</v>
      </c>
      <c r="I43" s="110">
        <f t="shared" si="22"/>
        <v>13.541666666666666</v>
      </c>
      <c r="J43" s="110">
        <f t="shared" si="22"/>
        <v>9.8965517241379306</v>
      </c>
      <c r="K43" s="110">
        <f t="shared" si="22"/>
        <v>7.8636363636363633</v>
      </c>
      <c r="L43" s="110">
        <f t="shared" si="22"/>
        <v>8.9032258064516121</v>
      </c>
      <c r="M43" s="110">
        <f t="shared" si="22"/>
        <v>7.9142857142857146</v>
      </c>
      <c r="N43" s="110">
        <f t="shared" si="22"/>
        <v>7.7727272727272725</v>
      </c>
      <c r="O43" s="110" t="s">
        <v>176</v>
      </c>
      <c r="P43" s="110" t="s">
        <v>176</v>
      </c>
      <c r="Q43" s="527">
        <f t="shared" si="22"/>
        <v>3.2068965517241379</v>
      </c>
      <c r="R43" s="27"/>
      <c r="S43" s="9"/>
      <c r="T43" s="9"/>
      <c r="U43" s="10"/>
      <c r="V43" s="10"/>
      <c r="BP43" s="5"/>
    </row>
    <row r="44" spans="1:68" ht="15" customHeight="1" x14ac:dyDescent="0.25">
      <c r="A44" s="12"/>
      <c r="B44" s="12"/>
      <c r="C44" s="92"/>
      <c r="D44" s="173" t="s">
        <v>77</v>
      </c>
      <c r="E44" s="109">
        <f t="shared" ref="E44:Q44" si="23">E80/E8</f>
        <v>6.8666666666666663</v>
      </c>
      <c r="F44" s="110">
        <f t="shared" si="23"/>
        <v>14.25</v>
      </c>
      <c r="G44" s="110">
        <f t="shared" si="23"/>
        <v>4.15625</v>
      </c>
      <c r="H44" s="110">
        <f t="shared" si="23"/>
        <v>4.3030303030303028</v>
      </c>
      <c r="I44" s="110">
        <f t="shared" si="23"/>
        <v>4.7142857142857144</v>
      </c>
      <c r="J44" s="110">
        <f t="shared" si="23"/>
        <v>9.2692307692307701</v>
      </c>
      <c r="K44" s="110">
        <f t="shared" si="23"/>
        <v>5.76</v>
      </c>
      <c r="L44" s="110">
        <f t="shared" si="23"/>
        <v>11.545454545454545</v>
      </c>
      <c r="M44" s="110">
        <f t="shared" si="23"/>
        <v>5.290322580645161</v>
      </c>
      <c r="N44" s="110">
        <f t="shared" si="23"/>
        <v>7.2222222222222223</v>
      </c>
      <c r="O44" s="110">
        <f t="shared" si="23"/>
        <v>6.3555555555555552</v>
      </c>
      <c r="P44" s="110">
        <f t="shared" si="23"/>
        <v>6.5625</v>
      </c>
      <c r="Q44" s="527">
        <f t="shared" si="23"/>
        <v>7.6326530612244898</v>
      </c>
      <c r="R44" s="27"/>
      <c r="S44" s="9"/>
      <c r="T44" s="9"/>
      <c r="U44" s="10"/>
      <c r="V44" s="10"/>
      <c r="BP44" s="5"/>
    </row>
    <row r="45" spans="1:68" ht="15" customHeight="1" x14ac:dyDescent="0.25">
      <c r="A45" s="12"/>
      <c r="B45" s="12"/>
      <c r="C45" s="92"/>
      <c r="D45" s="173" t="s">
        <v>78</v>
      </c>
      <c r="E45" s="109">
        <f t="shared" ref="E45:Q45" si="24">E81/E9</f>
        <v>12.735682819383261</v>
      </c>
      <c r="F45" s="110">
        <f t="shared" si="24"/>
        <v>13.133333333333333</v>
      </c>
      <c r="G45" s="110">
        <f t="shared" si="24"/>
        <v>11.043478260869565</v>
      </c>
      <c r="H45" s="110">
        <f t="shared" si="24"/>
        <v>13.772727272727273</v>
      </c>
      <c r="I45" s="110">
        <f t="shared" si="24"/>
        <v>9.3333333333333339</v>
      </c>
      <c r="J45" s="110">
        <f t="shared" si="24"/>
        <v>10.23076923076923</v>
      </c>
      <c r="K45" s="110">
        <f t="shared" si="24"/>
        <v>11.846153846153847</v>
      </c>
      <c r="L45" s="110">
        <f t="shared" si="24"/>
        <v>7.8421052631578947</v>
      </c>
      <c r="M45" s="110">
        <f t="shared" si="24"/>
        <v>18.899999999999999</v>
      </c>
      <c r="N45" s="110">
        <f t="shared" si="24"/>
        <v>8.3809523809523814</v>
      </c>
      <c r="O45" s="110">
        <f t="shared" si="24"/>
        <v>19.384615384615383</v>
      </c>
      <c r="P45" s="110">
        <f t="shared" si="24"/>
        <v>14.176470588235293</v>
      </c>
      <c r="Q45" s="527">
        <f t="shared" si="24"/>
        <v>16.600000000000001</v>
      </c>
      <c r="R45" s="27"/>
      <c r="S45" s="9"/>
      <c r="T45" s="9"/>
      <c r="U45" s="10"/>
      <c r="V45" s="10"/>
      <c r="BP45" s="5"/>
    </row>
    <row r="46" spans="1:68" ht="15" customHeight="1" x14ac:dyDescent="0.25">
      <c r="A46" s="12"/>
      <c r="B46" s="12"/>
      <c r="C46" s="92"/>
      <c r="D46" s="173" t="s">
        <v>79</v>
      </c>
      <c r="E46" s="109">
        <f t="shared" ref="E46:Q46" si="25">E82/E10</f>
        <v>7.0250000000000004</v>
      </c>
      <c r="F46" s="110">
        <f t="shared" si="25"/>
        <v>7.1875</v>
      </c>
      <c r="G46" s="110">
        <f t="shared" si="25"/>
        <v>4.7142857142857144</v>
      </c>
      <c r="H46" s="110">
        <f t="shared" si="25"/>
        <v>8.1818181818181817</v>
      </c>
      <c r="I46" s="110">
        <f t="shared" si="25"/>
        <v>4.09375</v>
      </c>
      <c r="J46" s="110">
        <f t="shared" si="25"/>
        <v>7.4666666666666668</v>
      </c>
      <c r="K46" s="110">
        <f t="shared" si="25"/>
        <v>9.25</v>
      </c>
      <c r="L46" s="110">
        <f t="shared" si="25"/>
        <v>7.9411764705882355</v>
      </c>
      <c r="M46" s="110">
        <f t="shared" si="25"/>
        <v>9.1875</v>
      </c>
      <c r="N46" s="110">
        <f t="shared" si="25"/>
        <v>12.125</v>
      </c>
      <c r="O46" s="110">
        <f t="shared" si="25"/>
        <v>4.5789473684210522</v>
      </c>
      <c r="P46" s="110">
        <f t="shared" si="25"/>
        <v>3.9117647058823528</v>
      </c>
      <c r="Q46" s="527">
        <f t="shared" si="25"/>
        <v>10.454545454545455</v>
      </c>
      <c r="R46" s="27"/>
      <c r="S46" s="9"/>
      <c r="T46" s="9"/>
      <c r="U46" s="10"/>
      <c r="V46" s="10"/>
      <c r="BP46" s="5"/>
    </row>
    <row r="47" spans="1:68" ht="15" customHeight="1" x14ac:dyDescent="0.25">
      <c r="A47" s="12"/>
      <c r="B47" s="12"/>
      <c r="C47" s="92"/>
      <c r="D47" s="173" t="s">
        <v>80</v>
      </c>
      <c r="E47" s="109">
        <f t="shared" ref="E47:Q47" si="26">E83/E11</f>
        <v>10.587209302325581</v>
      </c>
      <c r="F47" s="110">
        <f t="shared" si="26"/>
        <v>12.25</v>
      </c>
      <c r="G47" s="110">
        <f t="shared" si="26"/>
        <v>9.454545454545455</v>
      </c>
      <c r="H47" s="110">
        <f t="shared" si="26"/>
        <v>19.363636363636363</v>
      </c>
      <c r="I47" s="110">
        <f t="shared" si="26"/>
        <v>13.466666666666667</v>
      </c>
      <c r="J47" s="110">
        <f t="shared" si="26"/>
        <v>5.9545454545454541</v>
      </c>
      <c r="K47" s="110">
        <f t="shared" si="26"/>
        <v>4.7692307692307692</v>
      </c>
      <c r="L47" s="110">
        <f t="shared" si="26"/>
        <v>12.857142857142858</v>
      </c>
      <c r="M47" s="164">
        <f t="shared" si="26"/>
        <v>10.363636363636363</v>
      </c>
      <c r="N47" s="164">
        <f t="shared" si="26"/>
        <v>11.941176470588236</v>
      </c>
      <c r="O47" s="191">
        <f t="shared" si="26"/>
        <v>9.764705882352942</v>
      </c>
      <c r="P47" s="191">
        <f t="shared" si="26"/>
        <v>9.5714285714285712</v>
      </c>
      <c r="Q47" s="537">
        <f t="shared" si="26"/>
        <v>11</v>
      </c>
      <c r="R47" s="27"/>
      <c r="S47" s="9"/>
      <c r="T47" s="9"/>
      <c r="U47" s="10"/>
      <c r="V47" s="10"/>
      <c r="BP47" s="5"/>
    </row>
    <row r="48" spans="1:68" ht="15" customHeight="1" x14ac:dyDescent="0.25">
      <c r="C48" s="183" t="s">
        <v>52</v>
      </c>
      <c r="D48" s="130"/>
      <c r="E48" s="192">
        <f>SUM(F48:Q48)</f>
        <v>136</v>
      </c>
      <c r="F48" s="192">
        <f>SUM(F49:F53)</f>
        <v>14</v>
      </c>
      <c r="G48" s="192">
        <f t="shared" ref="G48:Q48" si="27">SUM(G49:G53)</f>
        <v>9</v>
      </c>
      <c r="H48" s="165">
        <f t="shared" si="27"/>
        <v>9</v>
      </c>
      <c r="I48" s="165">
        <f t="shared" si="27"/>
        <v>7</v>
      </c>
      <c r="J48" s="165">
        <f t="shared" si="27"/>
        <v>8</v>
      </c>
      <c r="K48" s="192">
        <f t="shared" si="27"/>
        <v>15</v>
      </c>
      <c r="L48" s="192">
        <f t="shared" si="27"/>
        <v>14</v>
      </c>
      <c r="M48" s="151">
        <f t="shared" si="27"/>
        <v>18</v>
      </c>
      <c r="N48" s="151">
        <f t="shared" si="27"/>
        <v>5</v>
      </c>
      <c r="O48" s="151">
        <f t="shared" si="27"/>
        <v>10</v>
      </c>
      <c r="P48" s="151">
        <f t="shared" si="27"/>
        <v>17</v>
      </c>
      <c r="Q48" s="569">
        <f t="shared" si="27"/>
        <v>10</v>
      </c>
      <c r="R48" s="27"/>
      <c r="S48" s="9"/>
      <c r="T48" s="9"/>
      <c r="U48" s="10"/>
      <c r="V48" s="10"/>
      <c r="BP48" s="5" t="s">
        <v>26</v>
      </c>
    </row>
    <row r="49" spans="1:68" ht="15" customHeight="1" x14ac:dyDescent="0.25">
      <c r="A49" s="12"/>
      <c r="B49" s="12"/>
      <c r="C49" s="92"/>
      <c r="D49" s="173" t="s">
        <v>81</v>
      </c>
      <c r="E49" s="151">
        <f t="shared" ref="E49:E53" si="28">SUM(F49:Q49)</f>
        <v>31</v>
      </c>
      <c r="F49" s="36">
        <v>2</v>
      </c>
      <c r="G49" s="36">
        <v>2</v>
      </c>
      <c r="H49" s="29">
        <v>2</v>
      </c>
      <c r="I49" s="29">
        <v>2</v>
      </c>
      <c r="J49" s="29">
        <v>5</v>
      </c>
      <c r="K49" s="29">
        <v>4</v>
      </c>
      <c r="L49" s="29">
        <v>6</v>
      </c>
      <c r="M49" s="29">
        <v>8</v>
      </c>
      <c r="N49" s="475">
        <v>0</v>
      </c>
      <c r="O49" s="484">
        <v>0</v>
      </c>
      <c r="P49" s="484">
        <v>0</v>
      </c>
      <c r="Q49" s="521">
        <v>0</v>
      </c>
      <c r="R49" s="27"/>
      <c r="S49" s="9"/>
      <c r="T49" s="9"/>
      <c r="U49" s="10"/>
      <c r="V49" s="10"/>
      <c r="BP49" s="5"/>
    </row>
    <row r="50" spans="1:68" ht="15" customHeight="1" x14ac:dyDescent="0.25">
      <c r="A50" s="12"/>
      <c r="B50" s="12"/>
      <c r="C50" s="92"/>
      <c r="D50" s="173" t="s">
        <v>77</v>
      </c>
      <c r="E50" s="151">
        <f t="shared" si="28"/>
        <v>41</v>
      </c>
      <c r="F50" s="36">
        <v>4</v>
      </c>
      <c r="G50" s="36">
        <v>4</v>
      </c>
      <c r="H50" s="29">
        <v>1</v>
      </c>
      <c r="I50" s="29">
        <v>2</v>
      </c>
      <c r="J50" s="29">
        <v>2</v>
      </c>
      <c r="K50" s="29">
        <v>4</v>
      </c>
      <c r="L50" s="29">
        <v>3</v>
      </c>
      <c r="M50" s="29">
        <v>5</v>
      </c>
      <c r="N50" s="475">
        <v>3</v>
      </c>
      <c r="O50" s="484">
        <v>4</v>
      </c>
      <c r="P50" s="484">
        <v>6</v>
      </c>
      <c r="Q50" s="521">
        <v>3</v>
      </c>
      <c r="R50" s="27"/>
      <c r="S50" s="9"/>
      <c r="T50" s="9"/>
      <c r="U50" s="10"/>
      <c r="V50" s="10"/>
      <c r="BP50" s="5"/>
    </row>
    <row r="51" spans="1:68" ht="15" customHeight="1" x14ac:dyDescent="0.25">
      <c r="A51" s="12"/>
      <c r="B51" s="12"/>
      <c r="C51" s="92"/>
      <c r="D51" s="173" t="s">
        <v>78</v>
      </c>
      <c r="E51" s="151">
        <f t="shared" si="28"/>
        <v>17</v>
      </c>
      <c r="F51" s="36">
        <v>4</v>
      </c>
      <c r="G51" s="36">
        <v>2</v>
      </c>
      <c r="H51" s="29">
        <v>1</v>
      </c>
      <c r="I51" s="29">
        <v>0</v>
      </c>
      <c r="J51" s="29">
        <v>0</v>
      </c>
      <c r="K51" s="29">
        <v>3</v>
      </c>
      <c r="L51" s="29">
        <v>2</v>
      </c>
      <c r="M51" s="29">
        <v>2</v>
      </c>
      <c r="N51" s="475">
        <v>0</v>
      </c>
      <c r="O51" s="484">
        <v>2</v>
      </c>
      <c r="P51" s="484">
        <v>0</v>
      </c>
      <c r="Q51" s="521">
        <v>1</v>
      </c>
      <c r="R51" s="27"/>
      <c r="S51" s="9"/>
      <c r="T51" s="9"/>
      <c r="U51" s="10"/>
      <c r="V51" s="10"/>
      <c r="BP51" s="5"/>
    </row>
    <row r="52" spans="1:68" ht="15" customHeight="1" x14ac:dyDescent="0.25">
      <c r="A52" s="12"/>
      <c r="B52" s="12"/>
      <c r="C52" s="92"/>
      <c r="D52" s="173" t="s">
        <v>79</v>
      </c>
      <c r="E52" s="151">
        <f t="shared" si="28"/>
        <v>30</v>
      </c>
      <c r="F52" s="36">
        <v>2</v>
      </c>
      <c r="G52" s="36">
        <v>1</v>
      </c>
      <c r="H52" s="29">
        <v>4</v>
      </c>
      <c r="I52" s="29">
        <v>3</v>
      </c>
      <c r="J52" s="29">
        <v>1</v>
      </c>
      <c r="K52" s="29">
        <v>2</v>
      </c>
      <c r="L52" s="29">
        <v>1</v>
      </c>
      <c r="M52" s="29">
        <v>1</v>
      </c>
      <c r="N52" s="475">
        <v>0</v>
      </c>
      <c r="O52" s="484">
        <v>3</v>
      </c>
      <c r="P52" s="484">
        <v>9</v>
      </c>
      <c r="Q52" s="521">
        <v>3</v>
      </c>
      <c r="R52" s="27"/>
      <c r="S52" s="9"/>
      <c r="T52" s="9"/>
      <c r="U52" s="10"/>
      <c r="V52" s="10"/>
      <c r="BP52" s="5"/>
    </row>
    <row r="53" spans="1:68" ht="15" customHeight="1" x14ac:dyDescent="0.25">
      <c r="A53" s="12"/>
      <c r="B53" s="12"/>
      <c r="C53" s="185"/>
      <c r="D53" s="186" t="s">
        <v>80</v>
      </c>
      <c r="E53" s="193">
        <f t="shared" si="28"/>
        <v>17</v>
      </c>
      <c r="F53" s="194">
        <v>2</v>
      </c>
      <c r="G53" s="194">
        <v>0</v>
      </c>
      <c r="H53" s="29">
        <v>1</v>
      </c>
      <c r="I53" s="29">
        <v>0</v>
      </c>
      <c r="J53" s="29">
        <v>0</v>
      </c>
      <c r="K53" s="345">
        <v>2</v>
      </c>
      <c r="L53" s="345">
        <v>2</v>
      </c>
      <c r="M53" s="29">
        <v>2</v>
      </c>
      <c r="N53" s="481">
        <v>2</v>
      </c>
      <c r="O53" s="485">
        <v>1</v>
      </c>
      <c r="P53" s="485">
        <v>2</v>
      </c>
      <c r="Q53" s="522">
        <v>3</v>
      </c>
      <c r="R53" s="27"/>
      <c r="S53" s="9"/>
      <c r="T53" s="9"/>
      <c r="U53" s="10"/>
      <c r="V53" s="10"/>
      <c r="BP53" s="5"/>
    </row>
    <row r="54" spans="1:68" ht="15" customHeight="1" x14ac:dyDescent="0.25">
      <c r="C54" s="180" t="s">
        <v>45</v>
      </c>
      <c r="D54" s="152"/>
      <c r="E54" s="153">
        <f t="shared" ref="E54:Q54" si="29">E48/E6</f>
        <v>0.10550814584949574</v>
      </c>
      <c r="F54" s="153">
        <f t="shared" si="29"/>
        <v>0.20588235294117646</v>
      </c>
      <c r="G54" s="153">
        <f t="shared" si="29"/>
        <v>8.1818181818181818E-2</v>
      </c>
      <c r="H54" s="384">
        <f t="shared" si="29"/>
        <v>8.4905660377358486E-2</v>
      </c>
      <c r="I54" s="384">
        <f t="shared" si="29"/>
        <v>6.363636363636363E-2</v>
      </c>
      <c r="J54" s="384">
        <f t="shared" si="29"/>
        <v>6.6666666666666666E-2</v>
      </c>
      <c r="K54" s="153">
        <f t="shared" si="29"/>
        <v>0.13157894736842105</v>
      </c>
      <c r="L54" s="153">
        <f t="shared" si="29"/>
        <v>0.13592233009708737</v>
      </c>
      <c r="M54" s="384">
        <f t="shared" si="29"/>
        <v>0.15929203539823009</v>
      </c>
      <c r="N54" s="384">
        <f t="shared" si="29"/>
        <v>4.8543689320388349E-2</v>
      </c>
      <c r="O54" s="576">
        <f t="shared" si="29"/>
        <v>0.10638297872340426</v>
      </c>
      <c r="P54" s="576">
        <f t="shared" si="29"/>
        <v>0.15044247787610621</v>
      </c>
      <c r="Q54" s="577">
        <f t="shared" si="29"/>
        <v>7.407407407407407E-2</v>
      </c>
      <c r="R54" s="27"/>
      <c r="S54" s="9"/>
      <c r="T54" s="9"/>
      <c r="U54" s="10"/>
      <c r="V54" s="10"/>
      <c r="BP54" s="5" t="s">
        <v>28</v>
      </c>
    </row>
    <row r="55" spans="1:68" ht="15" customHeight="1" x14ac:dyDescent="0.25">
      <c r="A55" s="12"/>
      <c r="B55" s="12"/>
      <c r="C55" s="92"/>
      <c r="D55" s="173" t="s">
        <v>81</v>
      </c>
      <c r="E55" s="153">
        <f t="shared" ref="E55:Q55" si="30">E49/E7</f>
        <v>0.13191489361702127</v>
      </c>
      <c r="F55" s="154">
        <f t="shared" si="30"/>
        <v>0.22222222222222221</v>
      </c>
      <c r="G55" s="154">
        <f t="shared" si="30"/>
        <v>0.125</v>
      </c>
      <c r="H55" s="154">
        <f t="shared" si="30"/>
        <v>0.1111111111111111</v>
      </c>
      <c r="I55" s="154">
        <f t="shared" si="30"/>
        <v>8.3333333333333329E-2</v>
      </c>
      <c r="J55" s="154">
        <f t="shared" si="30"/>
        <v>0.17241379310344829</v>
      </c>
      <c r="K55" s="154">
        <f t="shared" si="30"/>
        <v>0.18181818181818182</v>
      </c>
      <c r="L55" s="154">
        <f t="shared" si="30"/>
        <v>0.19354838709677419</v>
      </c>
      <c r="M55" s="154">
        <f t="shared" si="30"/>
        <v>0.22857142857142856</v>
      </c>
      <c r="N55" s="154">
        <f t="shared" si="30"/>
        <v>0</v>
      </c>
      <c r="O55" s="502" t="s">
        <v>176</v>
      </c>
      <c r="P55" s="502" t="s">
        <v>176</v>
      </c>
      <c r="Q55" s="570">
        <f t="shared" si="30"/>
        <v>0</v>
      </c>
      <c r="R55" s="27"/>
      <c r="S55" s="9"/>
      <c r="T55" s="9"/>
      <c r="U55" s="10"/>
      <c r="V55" s="10"/>
      <c r="BP55" s="5"/>
    </row>
    <row r="56" spans="1:68" ht="15" customHeight="1" x14ac:dyDescent="0.25">
      <c r="A56" s="12"/>
      <c r="B56" s="12"/>
      <c r="C56" s="92"/>
      <c r="D56" s="173" t="s">
        <v>77</v>
      </c>
      <c r="E56" s="153">
        <f t="shared" ref="E56:Q56" si="31">E50/E8</f>
        <v>0.10933333333333334</v>
      </c>
      <c r="F56" s="154">
        <f t="shared" si="31"/>
        <v>0.25</v>
      </c>
      <c r="G56" s="154">
        <f t="shared" si="31"/>
        <v>0.125</v>
      </c>
      <c r="H56" s="154">
        <f t="shared" si="31"/>
        <v>3.0303030303030304E-2</v>
      </c>
      <c r="I56" s="154">
        <f t="shared" si="31"/>
        <v>9.5238095238095233E-2</v>
      </c>
      <c r="J56" s="154">
        <f t="shared" si="31"/>
        <v>7.6923076923076927E-2</v>
      </c>
      <c r="K56" s="154">
        <f t="shared" si="31"/>
        <v>0.16</v>
      </c>
      <c r="L56" s="154">
        <f t="shared" si="31"/>
        <v>0.13636363636363635</v>
      </c>
      <c r="M56" s="154">
        <f t="shared" si="31"/>
        <v>0.16129032258064516</v>
      </c>
      <c r="N56" s="154">
        <f t="shared" si="31"/>
        <v>0.1111111111111111</v>
      </c>
      <c r="O56" s="154">
        <f t="shared" si="31"/>
        <v>8.8888888888888892E-2</v>
      </c>
      <c r="P56" s="154">
        <f t="shared" si="31"/>
        <v>0.125</v>
      </c>
      <c r="Q56" s="570">
        <f t="shared" si="31"/>
        <v>6.1224489795918366E-2</v>
      </c>
      <c r="R56" s="27"/>
      <c r="S56" s="9"/>
      <c r="T56" s="9"/>
      <c r="U56" s="10"/>
      <c r="V56" s="10"/>
      <c r="BP56" s="5"/>
    </row>
    <row r="57" spans="1:68" ht="15" customHeight="1" x14ac:dyDescent="0.25">
      <c r="A57" s="12"/>
      <c r="B57" s="12"/>
      <c r="C57" s="92"/>
      <c r="D57" s="173" t="s">
        <v>78</v>
      </c>
      <c r="E57" s="153">
        <f t="shared" ref="E57:Q57" si="32">E51/E9</f>
        <v>7.4889867841409691E-2</v>
      </c>
      <c r="F57" s="154">
        <f t="shared" si="32"/>
        <v>0.26666666666666666</v>
      </c>
      <c r="G57" s="154">
        <f t="shared" si="32"/>
        <v>8.6956521739130432E-2</v>
      </c>
      <c r="H57" s="154">
        <f t="shared" si="32"/>
        <v>4.5454545454545456E-2</v>
      </c>
      <c r="I57" s="154">
        <f t="shared" si="32"/>
        <v>0</v>
      </c>
      <c r="J57" s="154">
        <f t="shared" si="32"/>
        <v>0</v>
      </c>
      <c r="K57" s="154">
        <f t="shared" si="32"/>
        <v>0.11538461538461539</v>
      </c>
      <c r="L57" s="154">
        <f t="shared" si="32"/>
        <v>0.10526315789473684</v>
      </c>
      <c r="M57" s="154">
        <f t="shared" si="32"/>
        <v>0.1</v>
      </c>
      <c r="N57" s="154">
        <f t="shared" si="32"/>
        <v>0</v>
      </c>
      <c r="O57" s="154">
        <f t="shared" si="32"/>
        <v>0.15384615384615385</v>
      </c>
      <c r="P57" s="154">
        <f t="shared" si="32"/>
        <v>0</v>
      </c>
      <c r="Q57" s="570">
        <f t="shared" si="32"/>
        <v>0.05</v>
      </c>
      <c r="R57" s="27"/>
      <c r="S57" s="9"/>
      <c r="T57" s="9"/>
      <c r="U57" s="10"/>
      <c r="V57" s="10"/>
      <c r="BP57" s="5"/>
    </row>
    <row r="58" spans="1:68" ht="15" customHeight="1" x14ac:dyDescent="0.25">
      <c r="A58" s="12"/>
      <c r="B58" s="12"/>
      <c r="C58" s="92"/>
      <c r="D58" s="173" t="s">
        <v>79</v>
      </c>
      <c r="E58" s="153">
        <f t="shared" ref="E58:Q58" si="33">E52/E10</f>
        <v>0.10714285714285714</v>
      </c>
      <c r="F58" s="154">
        <f t="shared" si="33"/>
        <v>0.125</v>
      </c>
      <c r="G58" s="154">
        <f t="shared" si="33"/>
        <v>3.5714285714285712E-2</v>
      </c>
      <c r="H58" s="154">
        <f t="shared" si="33"/>
        <v>0.18181818181818182</v>
      </c>
      <c r="I58" s="154">
        <f t="shared" si="33"/>
        <v>9.375E-2</v>
      </c>
      <c r="J58" s="154">
        <f t="shared" si="33"/>
        <v>3.3333333333333333E-2</v>
      </c>
      <c r="K58" s="154">
        <f t="shared" si="33"/>
        <v>7.1428571428571425E-2</v>
      </c>
      <c r="L58" s="154">
        <f t="shared" si="33"/>
        <v>5.8823529411764705E-2</v>
      </c>
      <c r="M58" s="154">
        <f t="shared" si="33"/>
        <v>6.25E-2</v>
      </c>
      <c r="N58" s="154">
        <f t="shared" si="33"/>
        <v>0</v>
      </c>
      <c r="O58" s="154">
        <f t="shared" si="33"/>
        <v>0.15789473684210525</v>
      </c>
      <c r="P58" s="154">
        <f t="shared" si="33"/>
        <v>0.26470588235294118</v>
      </c>
      <c r="Q58" s="570">
        <f t="shared" si="33"/>
        <v>0.13636363636363635</v>
      </c>
      <c r="R58" s="27"/>
      <c r="S58" s="9"/>
      <c r="T58" s="9"/>
      <c r="U58" s="10"/>
      <c r="V58" s="10"/>
      <c r="BP58" s="5"/>
    </row>
    <row r="59" spans="1:68" ht="15" customHeight="1" x14ac:dyDescent="0.25">
      <c r="A59" s="12"/>
      <c r="B59" s="12"/>
      <c r="C59" s="92"/>
      <c r="D59" s="173" t="s">
        <v>80</v>
      </c>
      <c r="E59" s="153">
        <f t="shared" ref="E59:Q59" si="34">E53/E11</f>
        <v>9.8837209302325577E-2</v>
      </c>
      <c r="F59" s="154">
        <f t="shared" si="34"/>
        <v>0.16666666666666666</v>
      </c>
      <c r="G59" s="154">
        <f t="shared" si="34"/>
        <v>0</v>
      </c>
      <c r="H59" s="154">
        <f t="shared" si="34"/>
        <v>9.0909090909090912E-2</v>
      </c>
      <c r="I59" s="154">
        <f t="shared" si="34"/>
        <v>0</v>
      </c>
      <c r="J59" s="154">
        <f t="shared" si="34"/>
        <v>0</v>
      </c>
      <c r="K59" s="154">
        <f t="shared" si="34"/>
        <v>0.15384615384615385</v>
      </c>
      <c r="L59" s="154">
        <f t="shared" si="34"/>
        <v>0.14285714285714285</v>
      </c>
      <c r="M59" s="490">
        <f t="shared" si="34"/>
        <v>0.18181818181818182</v>
      </c>
      <c r="N59" s="490">
        <f t="shared" si="34"/>
        <v>0.11764705882352941</v>
      </c>
      <c r="O59" s="578">
        <f t="shared" si="34"/>
        <v>5.8823529411764705E-2</v>
      </c>
      <c r="P59" s="578">
        <f t="shared" si="34"/>
        <v>0.14285714285714285</v>
      </c>
      <c r="Q59" s="579">
        <f t="shared" si="34"/>
        <v>0.2</v>
      </c>
      <c r="R59" s="27"/>
      <c r="S59" s="9"/>
      <c r="T59" s="9"/>
      <c r="U59" s="10"/>
      <c r="V59" s="10"/>
      <c r="BP59" s="5"/>
    </row>
    <row r="60" spans="1:68" ht="15" customHeight="1" x14ac:dyDescent="0.25">
      <c r="C60" s="183" t="s">
        <v>46</v>
      </c>
      <c r="D60" s="130"/>
      <c r="E60" s="195">
        <f t="shared" ref="E60:Q60" si="35">E84/E6</f>
        <v>8.2234290147401093E-2</v>
      </c>
      <c r="F60" s="195">
        <f t="shared" si="35"/>
        <v>0.11764705882352941</v>
      </c>
      <c r="G60" s="195">
        <f t="shared" si="35"/>
        <v>4.5454545454545456E-2</v>
      </c>
      <c r="H60" s="167">
        <f t="shared" si="35"/>
        <v>5.6603773584905662E-2</v>
      </c>
      <c r="I60" s="167">
        <f t="shared" si="35"/>
        <v>3.6363636363636362E-2</v>
      </c>
      <c r="J60" s="167">
        <f t="shared" si="35"/>
        <v>0.05</v>
      </c>
      <c r="K60" s="195">
        <f t="shared" si="35"/>
        <v>0.10526315789473684</v>
      </c>
      <c r="L60" s="195">
        <f t="shared" si="35"/>
        <v>0.13592233009708737</v>
      </c>
      <c r="M60" s="50">
        <f t="shared" si="35"/>
        <v>0.15044247787610621</v>
      </c>
      <c r="N60" s="50">
        <f t="shared" si="35"/>
        <v>5.8252427184466021E-2</v>
      </c>
      <c r="O60" s="50">
        <f t="shared" si="35"/>
        <v>8.5106382978723402E-2</v>
      </c>
      <c r="P60" s="50">
        <f t="shared" si="35"/>
        <v>0.11504424778761062</v>
      </c>
      <c r="Q60" s="571">
        <f t="shared" si="35"/>
        <v>5.185185185185185E-2</v>
      </c>
      <c r="R60" s="28"/>
      <c r="S60" s="9"/>
      <c r="T60" s="9"/>
      <c r="U60" s="10"/>
      <c r="V60" s="10"/>
      <c r="BP60" s="5" t="s">
        <v>29</v>
      </c>
    </row>
    <row r="61" spans="1:68" ht="15" customHeight="1" x14ac:dyDescent="0.25">
      <c r="A61" s="12"/>
      <c r="B61" s="12"/>
      <c r="C61" s="92"/>
      <c r="D61" s="173" t="s">
        <v>81</v>
      </c>
      <c r="E61" s="50">
        <f t="shared" ref="E61:Q61" si="36">E85/E7</f>
        <v>0.11914893617021277</v>
      </c>
      <c r="F61" s="39">
        <f t="shared" si="36"/>
        <v>0.22222222222222221</v>
      </c>
      <c r="G61" s="39">
        <f t="shared" si="36"/>
        <v>6.25E-2</v>
      </c>
      <c r="H61" s="39">
        <f t="shared" si="36"/>
        <v>5.5555555555555552E-2</v>
      </c>
      <c r="I61" s="39">
        <f t="shared" si="36"/>
        <v>8.3333333333333329E-2</v>
      </c>
      <c r="J61" s="39">
        <f t="shared" si="36"/>
        <v>0.13793103448275862</v>
      </c>
      <c r="K61" s="39">
        <f t="shared" si="36"/>
        <v>0.18181818181818182</v>
      </c>
      <c r="L61" s="39">
        <f t="shared" si="36"/>
        <v>0.19354838709677419</v>
      </c>
      <c r="M61" s="39">
        <f t="shared" si="36"/>
        <v>0.22857142857142856</v>
      </c>
      <c r="N61" s="39">
        <f t="shared" si="36"/>
        <v>0</v>
      </c>
      <c r="O61" s="503" t="s">
        <v>176</v>
      </c>
      <c r="P61" s="503" t="s">
        <v>176</v>
      </c>
      <c r="Q61" s="572">
        <f t="shared" si="36"/>
        <v>0</v>
      </c>
      <c r="R61" s="27"/>
      <c r="S61" s="9"/>
      <c r="T61" s="9"/>
      <c r="U61" s="10"/>
      <c r="V61" s="10"/>
      <c r="BP61" s="5"/>
    </row>
    <row r="62" spans="1:68" ht="15" customHeight="1" x14ac:dyDescent="0.25">
      <c r="A62" s="12"/>
      <c r="B62" s="12"/>
      <c r="C62" s="92"/>
      <c r="D62" s="173" t="s">
        <v>77</v>
      </c>
      <c r="E62" s="50">
        <f t="shared" ref="E62:Q62" si="37">E86/E8</f>
        <v>0.08</v>
      </c>
      <c r="F62" s="39">
        <f t="shared" si="37"/>
        <v>0.125</v>
      </c>
      <c r="G62" s="39">
        <f t="shared" si="37"/>
        <v>6.25E-2</v>
      </c>
      <c r="H62" s="39">
        <f t="shared" si="37"/>
        <v>0</v>
      </c>
      <c r="I62" s="39">
        <f t="shared" si="37"/>
        <v>4.7619047619047616E-2</v>
      </c>
      <c r="J62" s="39">
        <f t="shared" si="37"/>
        <v>3.8461538461538464E-2</v>
      </c>
      <c r="K62" s="39">
        <f t="shared" si="37"/>
        <v>0.16</v>
      </c>
      <c r="L62" s="39">
        <f t="shared" si="37"/>
        <v>0.13636363636363635</v>
      </c>
      <c r="M62" s="39">
        <f t="shared" si="37"/>
        <v>0.16129032258064516</v>
      </c>
      <c r="N62" s="39">
        <f t="shared" si="37"/>
        <v>0.1111111111111111</v>
      </c>
      <c r="O62" s="39">
        <f t="shared" si="37"/>
        <v>6.6666666666666666E-2</v>
      </c>
      <c r="P62" s="39">
        <f t="shared" si="37"/>
        <v>8.3333333333333329E-2</v>
      </c>
      <c r="Q62" s="572">
        <f t="shared" si="37"/>
        <v>4.0816326530612242E-2</v>
      </c>
      <c r="R62" s="27"/>
      <c r="S62" s="9"/>
      <c r="T62" s="9"/>
      <c r="U62" s="10"/>
      <c r="V62" s="10"/>
      <c r="BP62" s="5"/>
    </row>
    <row r="63" spans="1:68" ht="15" customHeight="1" x14ac:dyDescent="0.25">
      <c r="A63" s="12"/>
      <c r="B63" s="12"/>
      <c r="C63" s="92"/>
      <c r="D63" s="173" t="s">
        <v>78</v>
      </c>
      <c r="E63" s="50">
        <f t="shared" ref="E63:Q63" si="38">E87/E9</f>
        <v>5.7268722466960353E-2</v>
      </c>
      <c r="F63" s="39">
        <f t="shared" si="38"/>
        <v>0.13333333333333333</v>
      </c>
      <c r="G63" s="39">
        <f t="shared" si="38"/>
        <v>8.6956521739130432E-2</v>
      </c>
      <c r="H63" s="39">
        <f t="shared" si="38"/>
        <v>4.5454545454545456E-2</v>
      </c>
      <c r="I63" s="39">
        <f t="shared" si="38"/>
        <v>0</v>
      </c>
      <c r="J63" s="39">
        <f t="shared" si="38"/>
        <v>0</v>
      </c>
      <c r="K63" s="39">
        <f t="shared" si="38"/>
        <v>3.8461538461538464E-2</v>
      </c>
      <c r="L63" s="39">
        <f t="shared" si="38"/>
        <v>0.10526315789473684</v>
      </c>
      <c r="M63" s="39">
        <f t="shared" si="38"/>
        <v>0.05</v>
      </c>
      <c r="N63" s="39">
        <f t="shared" si="38"/>
        <v>4.7619047619047616E-2</v>
      </c>
      <c r="O63" s="39">
        <f t="shared" si="38"/>
        <v>0.15384615384615385</v>
      </c>
      <c r="P63" s="39">
        <f t="shared" si="38"/>
        <v>0</v>
      </c>
      <c r="Q63" s="572">
        <f t="shared" si="38"/>
        <v>0.05</v>
      </c>
      <c r="R63" s="27"/>
      <c r="S63" s="9"/>
      <c r="T63" s="9"/>
      <c r="U63" s="10"/>
      <c r="V63" s="10"/>
      <c r="BP63" s="5"/>
    </row>
    <row r="64" spans="1:68" ht="15" customHeight="1" x14ac:dyDescent="0.25">
      <c r="A64" s="12"/>
      <c r="B64" s="12"/>
      <c r="C64" s="92"/>
      <c r="D64" s="173" t="s">
        <v>79</v>
      </c>
      <c r="E64" s="50">
        <f t="shared" ref="E64:Q64" si="39">E88/E10</f>
        <v>7.1428571428571425E-2</v>
      </c>
      <c r="F64" s="39">
        <f t="shared" si="39"/>
        <v>0</v>
      </c>
      <c r="G64" s="39">
        <f t="shared" si="39"/>
        <v>0</v>
      </c>
      <c r="H64" s="39">
        <f t="shared" si="39"/>
        <v>0.13636363636363635</v>
      </c>
      <c r="I64" s="39">
        <f t="shared" si="39"/>
        <v>3.125E-2</v>
      </c>
      <c r="J64" s="39">
        <f t="shared" si="39"/>
        <v>3.3333333333333333E-2</v>
      </c>
      <c r="K64" s="39">
        <f t="shared" si="39"/>
        <v>7.1428571428571425E-2</v>
      </c>
      <c r="L64" s="39">
        <f t="shared" si="39"/>
        <v>5.8823529411764705E-2</v>
      </c>
      <c r="M64" s="39">
        <f t="shared" si="39"/>
        <v>6.25E-2</v>
      </c>
      <c r="N64" s="39">
        <f t="shared" si="39"/>
        <v>0</v>
      </c>
      <c r="O64" s="39">
        <f t="shared" si="39"/>
        <v>0.10526315789473684</v>
      </c>
      <c r="P64" s="39">
        <f t="shared" si="39"/>
        <v>0.20588235294117646</v>
      </c>
      <c r="Q64" s="572">
        <f t="shared" si="39"/>
        <v>9.0909090909090912E-2</v>
      </c>
      <c r="R64" s="27"/>
      <c r="S64" s="9"/>
      <c r="T64" s="9"/>
      <c r="U64" s="10"/>
      <c r="V64" s="10"/>
      <c r="BP64" s="5"/>
    </row>
    <row r="65" spans="1:68" ht="15" customHeight="1" x14ac:dyDescent="0.25">
      <c r="A65" s="12"/>
      <c r="B65" s="12"/>
      <c r="C65" s="185"/>
      <c r="D65" s="186" t="s">
        <v>80</v>
      </c>
      <c r="E65" s="196">
        <f t="shared" ref="E65:Q65" si="40">E89/E11</f>
        <v>8.7209302325581398E-2</v>
      </c>
      <c r="F65" s="197">
        <f t="shared" si="40"/>
        <v>0.16666666666666666</v>
      </c>
      <c r="G65" s="197">
        <f t="shared" si="40"/>
        <v>0</v>
      </c>
      <c r="H65" s="39">
        <f t="shared" si="40"/>
        <v>9.0909090909090912E-2</v>
      </c>
      <c r="I65" s="39">
        <f t="shared" si="40"/>
        <v>0</v>
      </c>
      <c r="J65" s="39">
        <f t="shared" si="40"/>
        <v>0</v>
      </c>
      <c r="K65" s="197">
        <f t="shared" si="40"/>
        <v>7.6923076923076927E-2</v>
      </c>
      <c r="L65" s="197">
        <f t="shared" si="40"/>
        <v>0.14285714285714285</v>
      </c>
      <c r="M65" s="197">
        <f t="shared" si="40"/>
        <v>0.18181818181818182</v>
      </c>
      <c r="N65" s="197">
        <f t="shared" si="40"/>
        <v>0.11764705882352941</v>
      </c>
      <c r="O65" s="39">
        <f t="shared" si="40"/>
        <v>5.8823529411764705E-2</v>
      </c>
      <c r="P65" s="39">
        <f t="shared" si="40"/>
        <v>0.14285714285714285</v>
      </c>
      <c r="Q65" s="572">
        <f t="shared" si="40"/>
        <v>0.13333333333333333</v>
      </c>
      <c r="R65" s="27"/>
      <c r="S65" s="9"/>
      <c r="T65" s="9"/>
      <c r="U65" s="10"/>
      <c r="V65" s="10"/>
      <c r="BP65" s="5"/>
    </row>
    <row r="66" spans="1:68" ht="15" customHeight="1" x14ac:dyDescent="0.25">
      <c r="C66" s="180" t="s">
        <v>82</v>
      </c>
      <c r="D66" s="152"/>
      <c r="E66" s="52">
        <f>SUM(F66:Q66)</f>
        <v>11975</v>
      </c>
      <c r="F66" s="52">
        <f>SUM(F67:F71)</f>
        <v>846</v>
      </c>
      <c r="G66" s="52">
        <f t="shared" ref="G66:Q66" si="41">SUM(G67:G71)</f>
        <v>879</v>
      </c>
      <c r="H66" s="171">
        <f t="shared" si="41"/>
        <v>1000</v>
      </c>
      <c r="I66" s="171">
        <f t="shared" si="41"/>
        <v>1066</v>
      </c>
      <c r="J66" s="171">
        <f t="shared" si="41"/>
        <v>1021</v>
      </c>
      <c r="K66" s="52">
        <f t="shared" si="41"/>
        <v>1007</v>
      </c>
      <c r="L66" s="52">
        <f t="shared" si="41"/>
        <v>967</v>
      </c>
      <c r="M66" s="52">
        <f t="shared" si="41"/>
        <v>1028</v>
      </c>
      <c r="N66" s="52">
        <f t="shared" si="41"/>
        <v>1000</v>
      </c>
      <c r="O66" s="171">
        <f t="shared" si="41"/>
        <v>994</v>
      </c>
      <c r="P66" s="171">
        <f t="shared" si="41"/>
        <v>1016</v>
      </c>
      <c r="Q66" s="575">
        <f t="shared" si="41"/>
        <v>1151</v>
      </c>
      <c r="R66" s="27"/>
      <c r="S66" s="9"/>
      <c r="T66" s="9"/>
      <c r="U66" s="10"/>
      <c r="V66" s="10"/>
      <c r="BP66" s="5" t="s">
        <v>28</v>
      </c>
    </row>
    <row r="67" spans="1:68" ht="15" customHeight="1" x14ac:dyDescent="0.25">
      <c r="A67" s="12"/>
      <c r="B67" s="12"/>
      <c r="C67" s="92"/>
      <c r="D67" s="173" t="s">
        <v>81</v>
      </c>
      <c r="E67" s="52">
        <f>SUM(F67:Q67)</f>
        <v>2142</v>
      </c>
      <c r="F67" s="36">
        <v>151</v>
      </c>
      <c r="G67" s="36">
        <v>209</v>
      </c>
      <c r="H67" s="29">
        <v>245</v>
      </c>
      <c r="I67" s="29">
        <v>240</v>
      </c>
      <c r="J67" s="29">
        <v>226</v>
      </c>
      <c r="K67" s="29">
        <v>235</v>
      </c>
      <c r="L67" s="29">
        <v>226</v>
      </c>
      <c r="M67" s="29">
        <v>249</v>
      </c>
      <c r="N67" s="475">
        <v>264</v>
      </c>
      <c r="O67" s="484">
        <v>0</v>
      </c>
      <c r="P67" s="484">
        <v>0</v>
      </c>
      <c r="Q67" s="521">
        <v>97</v>
      </c>
      <c r="R67" s="27"/>
      <c r="S67" s="9"/>
      <c r="T67" s="9"/>
      <c r="U67" s="10"/>
      <c r="V67" s="10"/>
      <c r="BP67" s="5"/>
    </row>
    <row r="68" spans="1:68" ht="15" customHeight="1" x14ac:dyDescent="0.25">
      <c r="A68" s="12"/>
      <c r="B68" s="12"/>
      <c r="C68" s="92"/>
      <c r="D68" s="173" t="s">
        <v>77</v>
      </c>
      <c r="E68" s="52">
        <f t="shared" ref="E68:E89" si="42">SUM(F68:Q68)</f>
        <v>2718</v>
      </c>
      <c r="F68" s="36">
        <v>149</v>
      </c>
      <c r="G68" s="36">
        <v>148</v>
      </c>
      <c r="H68" s="29">
        <v>183</v>
      </c>
      <c r="I68" s="29">
        <v>204</v>
      </c>
      <c r="J68" s="29">
        <v>190</v>
      </c>
      <c r="K68" s="29">
        <v>159</v>
      </c>
      <c r="L68" s="29">
        <v>164</v>
      </c>
      <c r="M68" s="29">
        <v>171</v>
      </c>
      <c r="N68" s="475">
        <v>213</v>
      </c>
      <c r="O68" s="484">
        <v>405</v>
      </c>
      <c r="P68" s="484">
        <v>361</v>
      </c>
      <c r="Q68" s="521">
        <v>371</v>
      </c>
      <c r="R68" s="27"/>
      <c r="S68" s="9"/>
      <c r="T68" s="9"/>
      <c r="U68" s="10"/>
      <c r="V68" s="10"/>
      <c r="BP68" s="5"/>
    </row>
    <row r="69" spans="1:68" ht="15" customHeight="1" x14ac:dyDescent="0.25">
      <c r="A69" s="12"/>
      <c r="B69" s="12"/>
      <c r="C69" s="92"/>
      <c r="D69" s="173" t="s">
        <v>78</v>
      </c>
      <c r="E69" s="52">
        <f t="shared" si="42"/>
        <v>2757</v>
      </c>
      <c r="F69" s="36">
        <v>237</v>
      </c>
      <c r="G69" s="36">
        <v>219</v>
      </c>
      <c r="H69" s="29">
        <v>244</v>
      </c>
      <c r="I69" s="29">
        <v>226</v>
      </c>
      <c r="J69" s="29">
        <v>233</v>
      </c>
      <c r="K69" s="29">
        <v>234</v>
      </c>
      <c r="L69" s="29">
        <v>233</v>
      </c>
      <c r="M69" s="29">
        <v>233</v>
      </c>
      <c r="N69" s="475">
        <v>218</v>
      </c>
      <c r="O69" s="484">
        <v>214</v>
      </c>
      <c r="P69" s="484">
        <v>225</v>
      </c>
      <c r="Q69" s="521">
        <v>241</v>
      </c>
      <c r="R69" s="27"/>
      <c r="S69" s="9"/>
      <c r="T69" s="9"/>
      <c r="U69" s="10"/>
      <c r="V69" s="10"/>
      <c r="BP69" s="5"/>
    </row>
    <row r="70" spans="1:68" ht="15" customHeight="1" x14ac:dyDescent="0.25">
      <c r="A70" s="12"/>
      <c r="B70" s="12"/>
      <c r="C70" s="92"/>
      <c r="D70" s="173" t="s">
        <v>79</v>
      </c>
      <c r="E70" s="52">
        <f t="shared" si="42"/>
        <v>2379</v>
      </c>
      <c r="F70" s="36">
        <v>144</v>
      </c>
      <c r="G70" s="36">
        <v>142</v>
      </c>
      <c r="H70" s="29">
        <v>149</v>
      </c>
      <c r="I70" s="29">
        <v>226</v>
      </c>
      <c r="J70" s="29">
        <v>222</v>
      </c>
      <c r="K70" s="29">
        <v>218</v>
      </c>
      <c r="L70" s="29">
        <v>163</v>
      </c>
      <c r="M70" s="29">
        <v>210</v>
      </c>
      <c r="N70" s="475">
        <v>177</v>
      </c>
      <c r="O70" s="484">
        <v>196</v>
      </c>
      <c r="P70" s="484">
        <v>258</v>
      </c>
      <c r="Q70" s="521">
        <v>274</v>
      </c>
      <c r="R70" s="27"/>
      <c r="S70" s="9"/>
      <c r="T70" s="9"/>
      <c r="U70" s="10"/>
      <c r="V70" s="10"/>
      <c r="BP70" s="5"/>
    </row>
    <row r="71" spans="1:68" ht="15" customHeight="1" x14ac:dyDescent="0.25">
      <c r="A71" s="12"/>
      <c r="B71" s="12"/>
      <c r="C71" s="92"/>
      <c r="D71" s="173" t="s">
        <v>80</v>
      </c>
      <c r="E71" s="52">
        <f t="shared" si="42"/>
        <v>1979</v>
      </c>
      <c r="F71" s="36">
        <v>165</v>
      </c>
      <c r="G71" s="36">
        <v>161</v>
      </c>
      <c r="H71" s="29">
        <v>179</v>
      </c>
      <c r="I71" s="29">
        <v>170</v>
      </c>
      <c r="J71" s="29">
        <v>150</v>
      </c>
      <c r="K71" s="29">
        <v>161</v>
      </c>
      <c r="L71" s="29">
        <v>181</v>
      </c>
      <c r="M71" s="29">
        <v>165</v>
      </c>
      <c r="N71" s="481">
        <v>128</v>
      </c>
      <c r="O71" s="486">
        <v>179</v>
      </c>
      <c r="P71" s="486">
        <v>172</v>
      </c>
      <c r="Q71" s="541">
        <v>168</v>
      </c>
      <c r="R71" s="27"/>
      <c r="S71" s="9"/>
      <c r="T71" s="9"/>
      <c r="U71" s="10"/>
      <c r="V71" s="10"/>
      <c r="BP71" s="5"/>
    </row>
    <row r="72" spans="1:68" ht="15" customHeight="1" x14ac:dyDescent="0.25">
      <c r="C72" s="183" t="s">
        <v>83</v>
      </c>
      <c r="D72" s="198"/>
      <c r="E72" s="199">
        <f t="shared" si="42"/>
        <v>13041</v>
      </c>
      <c r="F72" s="199">
        <f>SUM(F73:F77)</f>
        <v>899</v>
      </c>
      <c r="G72" s="199">
        <f t="shared" ref="G72:Q72" si="43">SUM(G73:G77)</f>
        <v>899</v>
      </c>
      <c r="H72" s="171">
        <f t="shared" si="43"/>
        <v>1023</v>
      </c>
      <c r="I72" s="171">
        <f t="shared" si="43"/>
        <v>1123</v>
      </c>
      <c r="J72" s="171">
        <f t="shared" si="43"/>
        <v>1202</v>
      </c>
      <c r="K72" s="199">
        <f t="shared" si="43"/>
        <v>1140</v>
      </c>
      <c r="L72" s="199">
        <f t="shared" si="43"/>
        <v>1024</v>
      </c>
      <c r="M72" s="199">
        <f t="shared" si="43"/>
        <v>1086</v>
      </c>
      <c r="N72" s="199">
        <f t="shared" si="43"/>
        <v>1108</v>
      </c>
      <c r="O72" s="52">
        <f t="shared" si="43"/>
        <v>1116</v>
      </c>
      <c r="P72" s="52">
        <f t="shared" si="43"/>
        <v>1140</v>
      </c>
      <c r="Q72" s="573">
        <f t="shared" si="43"/>
        <v>1281</v>
      </c>
      <c r="R72" s="27"/>
      <c r="S72" s="9"/>
      <c r="T72" s="9"/>
      <c r="U72" s="10"/>
      <c r="V72" s="10"/>
      <c r="BP72" s="5" t="s">
        <v>28</v>
      </c>
    </row>
    <row r="73" spans="1:68" ht="15" customHeight="1" x14ac:dyDescent="0.25">
      <c r="A73" s="12"/>
      <c r="B73" s="12"/>
      <c r="C73" s="92"/>
      <c r="D73" s="173" t="s">
        <v>81</v>
      </c>
      <c r="E73" s="52">
        <f>SUM(F73:Q73)</f>
        <v>2309</v>
      </c>
      <c r="F73" s="36">
        <f>F13*$F$91</f>
        <v>155</v>
      </c>
      <c r="G73" s="36">
        <f>G13*$G$91</f>
        <v>203</v>
      </c>
      <c r="H73" s="36">
        <f>H13*$H$91</f>
        <v>248</v>
      </c>
      <c r="I73" s="29">
        <v>253</v>
      </c>
      <c r="J73" s="29">
        <v>278</v>
      </c>
      <c r="K73" s="29">
        <v>270</v>
      </c>
      <c r="L73" s="29">
        <v>248</v>
      </c>
      <c r="M73" s="29">
        <v>279</v>
      </c>
      <c r="N73" s="475">
        <v>270</v>
      </c>
      <c r="O73" s="484">
        <v>0</v>
      </c>
      <c r="P73" s="484">
        <v>0</v>
      </c>
      <c r="Q73" s="521">
        <v>105</v>
      </c>
      <c r="R73" s="27"/>
      <c r="S73" s="9"/>
      <c r="T73" s="9"/>
      <c r="U73" s="10"/>
      <c r="V73" s="10"/>
      <c r="BP73" s="5"/>
    </row>
    <row r="74" spans="1:68" ht="15" customHeight="1" x14ac:dyDescent="0.25">
      <c r="A74" s="12"/>
      <c r="B74" s="12"/>
      <c r="C74" s="92"/>
      <c r="D74" s="173" t="s">
        <v>77</v>
      </c>
      <c r="E74" s="52">
        <f t="shared" si="42"/>
        <v>3021</v>
      </c>
      <c r="F74" s="36">
        <f>F14*$F$91</f>
        <v>155</v>
      </c>
      <c r="G74" s="36">
        <f>G14*$G$91</f>
        <v>145</v>
      </c>
      <c r="H74" s="36">
        <f>H14*$H$91</f>
        <v>186</v>
      </c>
      <c r="I74" s="29">
        <v>210</v>
      </c>
      <c r="J74" s="29">
        <v>217</v>
      </c>
      <c r="K74" s="29">
        <v>210</v>
      </c>
      <c r="L74" s="29">
        <v>186</v>
      </c>
      <c r="M74" s="29">
        <v>186</v>
      </c>
      <c r="N74" s="475">
        <v>238</v>
      </c>
      <c r="O74" s="484">
        <v>434</v>
      </c>
      <c r="P74" s="484">
        <v>420</v>
      </c>
      <c r="Q74" s="521">
        <v>434</v>
      </c>
      <c r="R74" s="27"/>
      <c r="S74" s="9"/>
      <c r="T74" s="9"/>
      <c r="U74" s="10"/>
      <c r="V74" s="10"/>
      <c r="BP74" s="5"/>
    </row>
    <row r="75" spans="1:68" ht="15" customHeight="1" x14ac:dyDescent="0.25">
      <c r="A75" s="12"/>
      <c r="B75" s="12"/>
      <c r="C75" s="92"/>
      <c r="D75" s="173" t="s">
        <v>78</v>
      </c>
      <c r="E75" s="52">
        <f t="shared" si="42"/>
        <v>2927</v>
      </c>
      <c r="F75" s="36">
        <f>F15*$F$91</f>
        <v>248</v>
      </c>
      <c r="G75" s="36">
        <f>G15*$G$91</f>
        <v>232</v>
      </c>
      <c r="H75" s="36">
        <f>H15*$H$91</f>
        <v>248</v>
      </c>
      <c r="I75" s="29">
        <v>240</v>
      </c>
      <c r="J75" s="29">
        <v>248</v>
      </c>
      <c r="K75" s="29">
        <v>239</v>
      </c>
      <c r="L75" s="29">
        <v>248</v>
      </c>
      <c r="M75" s="29">
        <v>248</v>
      </c>
      <c r="N75" s="475">
        <v>240</v>
      </c>
      <c r="O75" s="484">
        <v>248</v>
      </c>
      <c r="P75" s="484">
        <v>240</v>
      </c>
      <c r="Q75" s="521">
        <v>248</v>
      </c>
      <c r="R75" s="27"/>
      <c r="S75" s="9"/>
      <c r="T75" s="9"/>
      <c r="U75" s="10"/>
      <c r="V75" s="10"/>
      <c r="BP75" s="5"/>
    </row>
    <row r="76" spans="1:68" ht="15" customHeight="1" x14ac:dyDescent="0.25">
      <c r="A76" s="12"/>
      <c r="B76" s="12"/>
      <c r="C76" s="92"/>
      <c r="D76" s="173" t="s">
        <v>79</v>
      </c>
      <c r="E76" s="52">
        <f t="shared" si="42"/>
        <v>2588</v>
      </c>
      <c r="F76" s="36">
        <f>F16*$F$91</f>
        <v>155</v>
      </c>
      <c r="G76" s="36">
        <f>G16*$G$91</f>
        <v>145</v>
      </c>
      <c r="H76" s="36">
        <f>H16*$H$91</f>
        <v>155</v>
      </c>
      <c r="I76" s="29">
        <v>240</v>
      </c>
      <c r="J76" s="29">
        <v>273</v>
      </c>
      <c r="K76" s="29">
        <v>241</v>
      </c>
      <c r="L76" s="29">
        <v>156</v>
      </c>
      <c r="M76" s="29">
        <v>187</v>
      </c>
      <c r="N76" s="475">
        <v>180</v>
      </c>
      <c r="O76" s="484">
        <v>248</v>
      </c>
      <c r="P76" s="484">
        <v>300</v>
      </c>
      <c r="Q76" s="521">
        <v>308</v>
      </c>
      <c r="R76" s="27"/>
      <c r="S76" s="9"/>
      <c r="T76" s="9"/>
      <c r="U76" s="10"/>
      <c r="V76" s="10"/>
      <c r="BP76" s="5"/>
    </row>
    <row r="77" spans="1:68" ht="15" customHeight="1" x14ac:dyDescent="0.25">
      <c r="A77" s="12"/>
      <c r="B77" s="12"/>
      <c r="C77" s="185"/>
      <c r="D77" s="186" t="s">
        <v>80</v>
      </c>
      <c r="E77" s="200">
        <f t="shared" si="42"/>
        <v>2196</v>
      </c>
      <c r="F77" s="274">
        <f>F17*$F$91</f>
        <v>186</v>
      </c>
      <c r="G77" s="274">
        <f>G17*$G$91</f>
        <v>174</v>
      </c>
      <c r="H77" s="36">
        <f>H17*$H$91</f>
        <v>186</v>
      </c>
      <c r="I77" s="29">
        <v>180</v>
      </c>
      <c r="J77" s="29">
        <v>186</v>
      </c>
      <c r="K77" s="345">
        <v>180</v>
      </c>
      <c r="L77" s="345">
        <v>186</v>
      </c>
      <c r="M77" s="345">
        <v>186</v>
      </c>
      <c r="N77" s="480">
        <v>180</v>
      </c>
      <c r="O77" s="485">
        <v>186</v>
      </c>
      <c r="P77" s="485">
        <v>180</v>
      </c>
      <c r="Q77" s="522">
        <v>186</v>
      </c>
      <c r="R77" s="27"/>
      <c r="S77" s="9"/>
      <c r="T77" s="9"/>
      <c r="U77" s="10"/>
      <c r="V77" s="10"/>
      <c r="BP77" s="5"/>
    </row>
    <row r="78" spans="1:68" ht="15" customHeight="1" x14ac:dyDescent="0.25">
      <c r="C78" s="180" t="s">
        <v>84</v>
      </c>
      <c r="D78" s="152"/>
      <c r="E78" s="52">
        <f t="shared" si="42"/>
        <v>11323</v>
      </c>
      <c r="F78" s="52">
        <f>SUM(F79:F83)</f>
        <v>770</v>
      </c>
      <c r="G78" s="52">
        <f t="shared" ref="G78:Q78" si="44">SUM(G79:G83)</f>
        <v>755</v>
      </c>
      <c r="H78" s="171">
        <f t="shared" si="44"/>
        <v>1090</v>
      </c>
      <c r="I78" s="171">
        <f t="shared" si="44"/>
        <v>925</v>
      </c>
      <c r="J78" s="171">
        <f t="shared" si="44"/>
        <v>1016</v>
      </c>
      <c r="K78" s="52">
        <f t="shared" si="44"/>
        <v>946</v>
      </c>
      <c r="L78" s="52">
        <f t="shared" si="44"/>
        <v>994</v>
      </c>
      <c r="M78" s="52">
        <f t="shared" si="44"/>
        <v>1080</v>
      </c>
      <c r="N78" s="52">
        <f t="shared" si="44"/>
        <v>939</v>
      </c>
      <c r="O78" s="171">
        <f t="shared" si="44"/>
        <v>791</v>
      </c>
      <c r="P78" s="171">
        <f t="shared" si="44"/>
        <v>823</v>
      </c>
      <c r="Q78" s="575">
        <f t="shared" si="44"/>
        <v>1194</v>
      </c>
      <c r="R78" s="27"/>
      <c r="S78" s="9"/>
      <c r="T78" s="9"/>
      <c r="U78" s="10"/>
      <c r="V78" s="10"/>
      <c r="BP78" s="5" t="s">
        <v>28</v>
      </c>
    </row>
    <row r="79" spans="1:68" ht="15" customHeight="1" x14ac:dyDescent="0.25">
      <c r="A79" s="12"/>
      <c r="B79" s="12"/>
      <c r="C79" s="92"/>
      <c r="D79" s="173" t="s">
        <v>81</v>
      </c>
      <c r="E79" s="52">
        <f t="shared" si="42"/>
        <v>2069</v>
      </c>
      <c r="F79" s="36">
        <v>83</v>
      </c>
      <c r="G79" s="36">
        <v>132</v>
      </c>
      <c r="H79" s="29">
        <v>252</v>
      </c>
      <c r="I79" s="29">
        <v>325</v>
      </c>
      <c r="J79" s="29">
        <v>287</v>
      </c>
      <c r="K79" s="29">
        <v>173</v>
      </c>
      <c r="L79" s="29">
        <v>276</v>
      </c>
      <c r="M79" s="29">
        <v>277</v>
      </c>
      <c r="N79" s="475">
        <v>171</v>
      </c>
      <c r="O79" s="484">
        <v>0</v>
      </c>
      <c r="P79" s="484">
        <v>0</v>
      </c>
      <c r="Q79" s="521">
        <v>93</v>
      </c>
      <c r="R79" s="27"/>
      <c r="S79" s="9"/>
      <c r="T79" s="9"/>
      <c r="U79" s="10"/>
      <c r="V79" s="10"/>
      <c r="BP79" s="5"/>
    </row>
    <row r="80" spans="1:68" ht="15" customHeight="1" x14ac:dyDescent="0.25">
      <c r="A80" s="12"/>
      <c r="B80" s="12"/>
      <c r="C80" s="92"/>
      <c r="D80" s="173" t="s">
        <v>77</v>
      </c>
      <c r="E80" s="52">
        <f t="shared" si="42"/>
        <v>2575</v>
      </c>
      <c r="F80" s="36">
        <v>228</v>
      </c>
      <c r="G80" s="36">
        <v>133</v>
      </c>
      <c r="H80" s="29">
        <v>142</v>
      </c>
      <c r="I80" s="29">
        <v>99</v>
      </c>
      <c r="J80" s="29">
        <v>241</v>
      </c>
      <c r="K80" s="29">
        <v>144</v>
      </c>
      <c r="L80" s="29">
        <v>254</v>
      </c>
      <c r="M80" s="29">
        <v>164</v>
      </c>
      <c r="N80" s="475">
        <v>195</v>
      </c>
      <c r="O80" s="484">
        <v>286</v>
      </c>
      <c r="P80" s="484">
        <v>315</v>
      </c>
      <c r="Q80" s="521">
        <v>374</v>
      </c>
      <c r="R80" s="27"/>
      <c r="S80" s="9"/>
      <c r="T80" s="9"/>
      <c r="U80" s="10"/>
      <c r="V80" s="10"/>
      <c r="BP80" s="5"/>
    </row>
    <row r="81" spans="1:68" ht="15" customHeight="1" x14ac:dyDescent="0.25">
      <c r="A81" s="12"/>
      <c r="B81" s="12"/>
      <c r="C81" s="92"/>
      <c r="D81" s="173" t="s">
        <v>78</v>
      </c>
      <c r="E81" s="52">
        <f t="shared" si="42"/>
        <v>2891</v>
      </c>
      <c r="F81" s="36">
        <v>197</v>
      </c>
      <c r="G81" s="36">
        <v>254</v>
      </c>
      <c r="H81" s="29">
        <v>303</v>
      </c>
      <c r="I81" s="29">
        <v>168</v>
      </c>
      <c r="J81" s="29">
        <v>133</v>
      </c>
      <c r="K81" s="29">
        <v>308</v>
      </c>
      <c r="L81" s="29">
        <v>149</v>
      </c>
      <c r="M81" s="29">
        <v>378</v>
      </c>
      <c r="N81" s="475">
        <v>176</v>
      </c>
      <c r="O81" s="484">
        <v>252</v>
      </c>
      <c r="P81" s="484">
        <v>241</v>
      </c>
      <c r="Q81" s="521">
        <v>332</v>
      </c>
      <c r="R81" s="27"/>
      <c r="S81" s="9"/>
      <c r="T81" s="9"/>
      <c r="U81" s="10"/>
      <c r="V81" s="10"/>
      <c r="BP81" s="5"/>
    </row>
    <row r="82" spans="1:68" ht="15" customHeight="1" x14ac:dyDescent="0.25">
      <c r="A82" s="12"/>
      <c r="B82" s="12"/>
      <c r="C82" s="92"/>
      <c r="D82" s="173" t="s">
        <v>79</v>
      </c>
      <c r="E82" s="52">
        <f t="shared" si="42"/>
        <v>1967</v>
      </c>
      <c r="F82" s="36">
        <v>115</v>
      </c>
      <c r="G82" s="36">
        <v>132</v>
      </c>
      <c r="H82" s="29">
        <v>180</v>
      </c>
      <c r="I82" s="29">
        <v>131</v>
      </c>
      <c r="J82" s="29">
        <v>224</v>
      </c>
      <c r="K82" s="29">
        <v>259</v>
      </c>
      <c r="L82" s="29">
        <v>135</v>
      </c>
      <c r="M82" s="29">
        <v>147</v>
      </c>
      <c r="N82" s="475">
        <v>194</v>
      </c>
      <c r="O82" s="484">
        <v>87</v>
      </c>
      <c r="P82" s="484">
        <v>133</v>
      </c>
      <c r="Q82" s="521">
        <v>230</v>
      </c>
      <c r="R82" s="27"/>
      <c r="S82" s="9"/>
      <c r="T82" s="9"/>
      <c r="U82" s="10"/>
      <c r="V82" s="10"/>
      <c r="BP82" s="5"/>
    </row>
    <row r="83" spans="1:68" ht="15" customHeight="1" x14ac:dyDescent="0.25">
      <c r="A83" s="12"/>
      <c r="B83" s="12"/>
      <c r="C83" s="92"/>
      <c r="D83" s="173" t="s">
        <v>80</v>
      </c>
      <c r="E83" s="52">
        <f t="shared" si="42"/>
        <v>1821</v>
      </c>
      <c r="F83" s="36">
        <v>147</v>
      </c>
      <c r="G83" s="36">
        <v>104</v>
      </c>
      <c r="H83" s="29">
        <v>213</v>
      </c>
      <c r="I83" s="29">
        <v>202</v>
      </c>
      <c r="J83" s="29">
        <v>131</v>
      </c>
      <c r="K83" s="29">
        <v>62</v>
      </c>
      <c r="L83" s="29">
        <v>180</v>
      </c>
      <c r="M83" s="29">
        <v>114</v>
      </c>
      <c r="N83" s="481">
        <v>203</v>
      </c>
      <c r="O83" s="486">
        <v>166</v>
      </c>
      <c r="P83" s="486">
        <v>134</v>
      </c>
      <c r="Q83" s="541">
        <v>165</v>
      </c>
      <c r="R83" s="27"/>
      <c r="S83" s="9"/>
      <c r="T83" s="9"/>
      <c r="U83" s="10"/>
      <c r="V83" s="10"/>
      <c r="BP83" s="5"/>
    </row>
    <row r="84" spans="1:68" ht="15" customHeight="1" x14ac:dyDescent="0.25">
      <c r="C84" s="183" t="s">
        <v>85</v>
      </c>
      <c r="D84" s="198"/>
      <c r="E84" s="199">
        <f t="shared" si="42"/>
        <v>106</v>
      </c>
      <c r="F84" s="199">
        <f>SUM(F85:F89)</f>
        <v>8</v>
      </c>
      <c r="G84" s="199">
        <f t="shared" ref="G84:Q84" si="45">SUM(G85:G89)</f>
        <v>5</v>
      </c>
      <c r="H84" s="199">
        <f t="shared" si="45"/>
        <v>6</v>
      </c>
      <c r="I84" s="171">
        <f t="shared" si="45"/>
        <v>4</v>
      </c>
      <c r="J84" s="171">
        <f t="shared" si="45"/>
        <v>6</v>
      </c>
      <c r="K84" s="456">
        <f t="shared" si="45"/>
        <v>12</v>
      </c>
      <c r="L84" s="456">
        <f t="shared" si="45"/>
        <v>14</v>
      </c>
      <c r="M84" s="456">
        <f t="shared" si="45"/>
        <v>17</v>
      </c>
      <c r="N84" s="456">
        <f t="shared" si="45"/>
        <v>6</v>
      </c>
      <c r="O84" s="52">
        <f t="shared" si="45"/>
        <v>8</v>
      </c>
      <c r="P84" s="52">
        <f t="shared" si="45"/>
        <v>13</v>
      </c>
      <c r="Q84" s="573">
        <f t="shared" si="45"/>
        <v>7</v>
      </c>
      <c r="R84" s="27"/>
      <c r="S84" s="9"/>
      <c r="T84" s="9"/>
      <c r="U84" s="10"/>
      <c r="V84" s="10"/>
      <c r="BP84" s="5" t="s">
        <v>28</v>
      </c>
    </row>
    <row r="85" spans="1:68" ht="15" customHeight="1" x14ac:dyDescent="0.25">
      <c r="A85" s="12"/>
      <c r="B85" s="12"/>
      <c r="C85" s="92"/>
      <c r="D85" s="173" t="s">
        <v>81</v>
      </c>
      <c r="E85" s="52">
        <f t="shared" si="42"/>
        <v>28</v>
      </c>
      <c r="F85" s="36">
        <v>2</v>
      </c>
      <c r="G85" s="36">
        <v>1</v>
      </c>
      <c r="H85" s="29">
        <v>1</v>
      </c>
      <c r="I85" s="29">
        <v>2</v>
      </c>
      <c r="J85" s="29">
        <v>4</v>
      </c>
      <c r="K85" s="29">
        <v>4</v>
      </c>
      <c r="L85" s="29">
        <v>6</v>
      </c>
      <c r="M85" s="29">
        <v>8</v>
      </c>
      <c r="N85" s="475">
        <v>0</v>
      </c>
      <c r="O85" s="484">
        <v>0</v>
      </c>
      <c r="P85" s="484">
        <v>0</v>
      </c>
      <c r="Q85" s="521">
        <v>0</v>
      </c>
      <c r="R85" s="27"/>
      <c r="S85" s="9"/>
      <c r="T85" s="9"/>
      <c r="U85" s="10"/>
      <c r="V85" s="10"/>
      <c r="BP85" s="5"/>
    </row>
    <row r="86" spans="1:68" ht="15" customHeight="1" x14ac:dyDescent="0.25">
      <c r="A86" s="12"/>
      <c r="B86" s="12"/>
      <c r="C86" s="92"/>
      <c r="D86" s="173" t="s">
        <v>77</v>
      </c>
      <c r="E86" s="52">
        <f t="shared" si="42"/>
        <v>30</v>
      </c>
      <c r="F86" s="36">
        <v>2</v>
      </c>
      <c r="G86" s="36">
        <v>2</v>
      </c>
      <c r="H86" s="29">
        <v>0</v>
      </c>
      <c r="I86" s="29">
        <v>1</v>
      </c>
      <c r="J86" s="29">
        <v>1</v>
      </c>
      <c r="K86" s="29">
        <v>4</v>
      </c>
      <c r="L86" s="29">
        <v>3</v>
      </c>
      <c r="M86" s="29">
        <v>5</v>
      </c>
      <c r="N86" s="475">
        <v>3</v>
      </c>
      <c r="O86" s="484">
        <v>3</v>
      </c>
      <c r="P86" s="484">
        <v>4</v>
      </c>
      <c r="Q86" s="521">
        <v>2</v>
      </c>
      <c r="R86" s="27"/>
      <c r="S86" s="9"/>
      <c r="T86" s="9"/>
      <c r="U86" s="10"/>
      <c r="V86" s="10"/>
      <c r="BP86" s="5"/>
    </row>
    <row r="87" spans="1:68" ht="15" customHeight="1" x14ac:dyDescent="0.25">
      <c r="A87" s="12"/>
      <c r="B87" s="12"/>
      <c r="C87" s="92"/>
      <c r="D87" s="173" t="s">
        <v>78</v>
      </c>
      <c r="E87" s="52">
        <f t="shared" si="42"/>
        <v>13</v>
      </c>
      <c r="F87" s="36">
        <v>2</v>
      </c>
      <c r="G87" s="36">
        <v>2</v>
      </c>
      <c r="H87" s="29">
        <v>1</v>
      </c>
      <c r="I87" s="29">
        <v>0</v>
      </c>
      <c r="J87" s="29">
        <v>0</v>
      </c>
      <c r="K87" s="29">
        <v>1</v>
      </c>
      <c r="L87" s="29">
        <v>2</v>
      </c>
      <c r="M87" s="29">
        <v>1</v>
      </c>
      <c r="N87" s="475">
        <v>1</v>
      </c>
      <c r="O87" s="484">
        <v>2</v>
      </c>
      <c r="P87" s="484">
        <v>0</v>
      </c>
      <c r="Q87" s="521">
        <v>1</v>
      </c>
      <c r="R87" s="27"/>
      <c r="S87" s="9"/>
      <c r="T87" s="9"/>
      <c r="U87" s="10"/>
      <c r="V87" s="10"/>
      <c r="BP87" s="5"/>
    </row>
    <row r="88" spans="1:68" ht="15" customHeight="1" x14ac:dyDescent="0.25">
      <c r="A88" s="12"/>
      <c r="B88" s="12"/>
      <c r="C88" s="92"/>
      <c r="D88" s="173" t="s">
        <v>79</v>
      </c>
      <c r="E88" s="52">
        <f t="shared" si="42"/>
        <v>20</v>
      </c>
      <c r="F88" s="36">
        <v>0</v>
      </c>
      <c r="G88" s="36">
        <v>0</v>
      </c>
      <c r="H88" s="29">
        <v>3</v>
      </c>
      <c r="I88" s="29">
        <v>1</v>
      </c>
      <c r="J88" s="29">
        <v>1</v>
      </c>
      <c r="K88" s="29">
        <v>2</v>
      </c>
      <c r="L88" s="29">
        <v>1</v>
      </c>
      <c r="M88" s="29">
        <v>1</v>
      </c>
      <c r="N88" s="475">
        <v>0</v>
      </c>
      <c r="O88" s="484">
        <v>2</v>
      </c>
      <c r="P88" s="484">
        <v>7</v>
      </c>
      <c r="Q88" s="521">
        <v>2</v>
      </c>
      <c r="R88" s="27"/>
      <c r="S88" s="9"/>
      <c r="T88" s="9"/>
      <c r="U88" s="10"/>
      <c r="V88" s="10"/>
      <c r="BP88" s="5"/>
    </row>
    <row r="89" spans="1:68" ht="15" customHeight="1" x14ac:dyDescent="0.25">
      <c r="A89" s="12"/>
      <c r="B89" s="12"/>
      <c r="C89" s="182"/>
      <c r="D89" s="40" t="s">
        <v>80</v>
      </c>
      <c r="E89" s="51">
        <f t="shared" si="42"/>
        <v>15</v>
      </c>
      <c r="F89" s="41">
        <v>2</v>
      </c>
      <c r="G89" s="41">
        <v>0</v>
      </c>
      <c r="H89" s="42">
        <v>1</v>
      </c>
      <c r="I89" s="42">
        <v>0</v>
      </c>
      <c r="J89" s="42">
        <v>0</v>
      </c>
      <c r="K89" s="42">
        <v>1</v>
      </c>
      <c r="L89" s="42">
        <v>2</v>
      </c>
      <c r="M89" s="42">
        <v>2</v>
      </c>
      <c r="N89" s="489">
        <v>2</v>
      </c>
      <c r="O89" s="487">
        <v>1</v>
      </c>
      <c r="P89" s="487">
        <v>2</v>
      </c>
      <c r="Q89" s="574">
        <v>2</v>
      </c>
      <c r="R89" s="27"/>
      <c r="S89" s="9"/>
      <c r="T89" s="9"/>
      <c r="U89" s="10"/>
      <c r="V89" s="10"/>
      <c r="BP89" s="5"/>
    </row>
    <row r="90" spans="1:68" ht="20.100000000000001" customHeight="1" x14ac:dyDescent="0.25">
      <c r="C90" s="15" t="s">
        <v>47</v>
      </c>
      <c r="D90" s="15"/>
      <c r="E90" s="34"/>
      <c r="F90" s="9"/>
      <c r="G90" s="9"/>
      <c r="H90" s="16"/>
      <c r="I90" s="16"/>
      <c r="J90" s="16"/>
      <c r="K90" s="16"/>
      <c r="L90" s="17"/>
      <c r="M90" s="17"/>
      <c r="N90" s="17"/>
      <c r="O90" s="17"/>
      <c r="P90" s="17"/>
      <c r="Q90" s="9"/>
      <c r="R90" s="9"/>
      <c r="S90" s="9"/>
      <c r="T90" s="9"/>
      <c r="U90" s="10"/>
      <c r="V90" s="10"/>
      <c r="BP90" s="5" t="s">
        <v>31</v>
      </c>
    </row>
    <row r="91" spans="1:68" s="20" customFormat="1" ht="20.100000000000001" customHeight="1" x14ac:dyDescent="0.25">
      <c r="D91" s="20" t="s">
        <v>173</v>
      </c>
      <c r="F91" s="19">
        <v>31</v>
      </c>
      <c r="G91" s="19">
        <v>29</v>
      </c>
      <c r="H91" s="347">
        <v>31</v>
      </c>
      <c r="I91" s="347"/>
      <c r="J91" s="347"/>
      <c r="K91" s="347"/>
      <c r="L91" s="19"/>
      <c r="M91" s="19"/>
      <c r="N91" s="19"/>
      <c r="O91" s="19"/>
      <c r="P91" s="19"/>
      <c r="Q91" s="22"/>
      <c r="R91" s="22"/>
      <c r="S91" s="22"/>
      <c r="T91" s="22"/>
      <c r="BP91" s="56"/>
    </row>
    <row r="92" spans="1:68" ht="20.100000000000001" customHeight="1" x14ac:dyDescent="0.25">
      <c r="C92" s="262"/>
      <c r="D92" s="262"/>
      <c r="E92" s="262"/>
      <c r="F92" s="263"/>
      <c r="G92" s="263"/>
      <c r="H92" s="306"/>
      <c r="I92" s="306"/>
      <c r="J92" s="306"/>
      <c r="K92" s="306"/>
      <c r="L92" s="306"/>
      <c r="M92" s="306"/>
      <c r="N92" s="306"/>
      <c r="O92" s="265"/>
      <c r="P92" s="265"/>
      <c r="Q92" s="265"/>
      <c r="R92" s="262"/>
      <c r="S92" s="262"/>
      <c r="T92" s="262"/>
      <c r="U92" s="262"/>
      <c r="V92" s="10"/>
      <c r="BP92" s="5"/>
    </row>
    <row r="93" spans="1:68" ht="20.100000000000001" customHeight="1" x14ac:dyDescent="0.25">
      <c r="C93" s="266"/>
      <c r="D93" s="266"/>
      <c r="E93" s="267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2"/>
      <c r="S93" s="262"/>
      <c r="T93" s="262"/>
      <c r="U93" s="262"/>
      <c r="V93" s="10"/>
      <c r="BP93" s="5"/>
    </row>
    <row r="94" spans="1:68" ht="20.100000000000001" customHeight="1" x14ac:dyDescent="0.25">
      <c r="C94" s="266"/>
      <c r="D94" s="266"/>
      <c r="E94" s="267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9"/>
      <c r="R94" s="262"/>
      <c r="S94" s="262"/>
      <c r="T94" s="262"/>
      <c r="U94" s="262"/>
      <c r="V94" s="10"/>
      <c r="BP94" s="5"/>
    </row>
    <row r="95" spans="1:68" ht="20.100000000000001" customHeight="1" x14ac:dyDescent="0.25">
      <c r="C95" s="263"/>
      <c r="D95" s="263"/>
      <c r="E95" s="267"/>
      <c r="F95" s="268"/>
      <c r="G95" s="268"/>
      <c r="H95" s="263"/>
      <c r="I95" s="263"/>
      <c r="J95" s="263"/>
      <c r="K95" s="263"/>
      <c r="L95" s="263"/>
      <c r="M95" s="263"/>
      <c r="N95" s="263"/>
      <c r="O95" s="263"/>
      <c r="P95" s="263"/>
      <c r="Q95" s="262"/>
      <c r="R95" s="262"/>
      <c r="S95" s="262"/>
      <c r="T95" s="262"/>
      <c r="U95" s="262"/>
      <c r="V95" s="10"/>
      <c r="BP95" s="5"/>
    </row>
    <row r="96" spans="1:68" ht="20.100000000000001" customHeight="1" x14ac:dyDescent="0.25">
      <c r="C96" s="263"/>
      <c r="D96" s="263"/>
      <c r="E96" s="267"/>
      <c r="F96" s="268"/>
      <c r="G96" s="268"/>
      <c r="H96" s="263"/>
      <c r="I96" s="263"/>
      <c r="J96" s="263"/>
      <c r="K96" s="263"/>
      <c r="L96" s="263"/>
      <c r="M96" s="263"/>
      <c r="N96" s="263"/>
      <c r="O96" s="263"/>
      <c r="P96" s="263"/>
      <c r="Q96" s="262"/>
      <c r="R96" s="262"/>
      <c r="S96" s="262"/>
      <c r="T96" s="262"/>
      <c r="U96" s="262"/>
      <c r="V96" s="10"/>
      <c r="BP96" s="5"/>
    </row>
    <row r="97" spans="3:68" ht="20.100000000000001" customHeight="1" x14ac:dyDescent="0.25">
      <c r="C97" s="263"/>
      <c r="D97" s="263"/>
      <c r="E97" s="263"/>
      <c r="F97" s="263"/>
      <c r="G97" s="263"/>
      <c r="H97" s="263"/>
      <c r="I97" s="263"/>
      <c r="J97" s="263"/>
      <c r="K97" s="263"/>
      <c r="L97" s="263"/>
      <c r="M97" s="263"/>
      <c r="N97" s="263"/>
      <c r="O97" s="263"/>
      <c r="P97" s="263"/>
      <c r="Q97" s="262"/>
      <c r="R97" s="262"/>
      <c r="S97" s="262"/>
      <c r="T97" s="262"/>
      <c r="U97" s="262"/>
      <c r="BP97" s="5"/>
    </row>
    <row r="98" spans="3:68" x14ac:dyDescent="0.25">
      <c r="C98" s="263"/>
      <c r="D98" s="263"/>
      <c r="E98" s="263"/>
      <c r="F98" s="263"/>
      <c r="G98" s="263"/>
      <c r="H98" s="263"/>
      <c r="I98" s="263"/>
      <c r="J98" s="263"/>
      <c r="K98" s="263"/>
      <c r="L98" s="263"/>
      <c r="M98" s="263"/>
      <c r="N98" s="263"/>
      <c r="O98" s="263"/>
      <c r="P98" s="263"/>
      <c r="Q98" s="262"/>
      <c r="R98" s="262"/>
      <c r="S98" s="262"/>
      <c r="T98" s="262"/>
      <c r="U98" s="262"/>
      <c r="BP98" s="5"/>
    </row>
    <row r="99" spans="3:68" x14ac:dyDescent="0.25">
      <c r="C99" s="263"/>
      <c r="D99" s="263"/>
      <c r="E99" s="263"/>
      <c r="F99" s="263"/>
      <c r="G99" s="263"/>
      <c r="H99" s="263"/>
      <c r="I99" s="263"/>
      <c r="J99" s="263"/>
      <c r="K99" s="263"/>
      <c r="L99" s="263"/>
      <c r="M99" s="263"/>
      <c r="N99" s="263"/>
      <c r="O99" s="263"/>
      <c r="P99" s="263"/>
      <c r="Q99" s="262"/>
      <c r="R99" s="262"/>
      <c r="S99" s="262"/>
      <c r="T99" s="262"/>
      <c r="U99" s="262"/>
      <c r="BP99" s="5"/>
    </row>
    <row r="100" spans="3:68" x14ac:dyDescent="0.25">
      <c r="C100" s="263"/>
      <c r="D100" s="263"/>
      <c r="E100" s="263"/>
      <c r="F100" s="263"/>
      <c r="G100" s="263"/>
      <c r="H100" s="263"/>
      <c r="I100" s="263"/>
      <c r="J100" s="263"/>
      <c r="K100" s="263"/>
      <c r="L100" s="263"/>
      <c r="M100" s="263"/>
      <c r="N100" s="263"/>
      <c r="O100" s="263"/>
      <c r="P100" s="263"/>
      <c r="Q100" s="262"/>
      <c r="R100" s="262"/>
      <c r="S100" s="262"/>
      <c r="T100" s="262"/>
      <c r="U100" s="262"/>
    </row>
    <row r="101" spans="3:68" x14ac:dyDescent="0.25"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</row>
    <row r="102" spans="3:68" x14ac:dyDescent="0.25">
      <c r="C102" s="10"/>
      <c r="D102" s="10"/>
      <c r="E102" s="10"/>
      <c r="F102" s="10"/>
      <c r="G102" s="10"/>
      <c r="H102" s="10"/>
      <c r="I102" s="10"/>
      <c r="J102" s="10"/>
    </row>
  </sheetData>
  <sheetProtection password="A6F1" sheet="1" objects="1" scenarios="1"/>
  <protectedRanges>
    <protectedRange sqref="A24" name="Rango1"/>
  </protectedRanges>
  <mergeCells count="3">
    <mergeCell ref="A12:B12"/>
    <mergeCell ref="C5:D5"/>
    <mergeCell ref="A18:B18"/>
  </mergeCells>
  <pageMargins left="0.59" right="0" top="0.31496062992125984" bottom="0.51181102362204722" header="0.31496062992125984" footer="0.31496062992125984"/>
  <pageSetup paperSize="9" scale="8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5"/>
  </sheetPr>
  <dimension ref="A2:BP32"/>
  <sheetViews>
    <sheetView showGridLines="0" zoomScale="110" zoomScaleNormal="11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K19" sqref="K19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24.85546875" style="1" customWidth="1"/>
    <col min="5" max="17" width="8.7109375" style="1" customWidth="1"/>
    <col min="18" max="18" width="11.42578125" style="1" customWidth="1"/>
    <col min="19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33.7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/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BP4" s="5"/>
    </row>
    <row r="5" spans="1:68" ht="33.75" customHeight="1" x14ac:dyDescent="0.25">
      <c r="A5" s="6"/>
      <c r="C5" s="647" t="s">
        <v>1</v>
      </c>
      <c r="D5" s="649"/>
      <c r="E5" s="8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9"/>
      <c r="S5" s="9"/>
      <c r="T5" s="9"/>
      <c r="U5" s="10"/>
      <c r="V5" s="10"/>
      <c r="BP5" s="5"/>
    </row>
    <row r="6" spans="1:68" ht="20.100000000000001" customHeight="1" x14ac:dyDescent="0.25">
      <c r="C6" s="201" t="s">
        <v>42</v>
      </c>
      <c r="D6" s="202"/>
      <c r="E6" s="203">
        <f>SUM(F6:Q6)</f>
        <v>286</v>
      </c>
      <c r="F6" s="204">
        <v>15</v>
      </c>
      <c r="G6" s="204">
        <v>18</v>
      </c>
      <c r="H6" s="204">
        <v>28</v>
      </c>
      <c r="I6" s="204">
        <v>24</v>
      </c>
      <c r="J6" s="204">
        <v>20</v>
      </c>
      <c r="K6" s="204">
        <v>33</v>
      </c>
      <c r="L6" s="204">
        <v>24</v>
      </c>
      <c r="M6" s="204">
        <v>27</v>
      </c>
      <c r="N6" s="204">
        <v>25</v>
      </c>
      <c r="O6" s="204">
        <v>23</v>
      </c>
      <c r="P6" s="584">
        <v>20</v>
      </c>
      <c r="Q6" s="594">
        <v>29</v>
      </c>
      <c r="R6" s="516"/>
      <c r="S6" s="9"/>
      <c r="T6" s="9"/>
      <c r="U6" s="10"/>
      <c r="V6" s="10"/>
      <c r="BP6" s="5"/>
    </row>
    <row r="7" spans="1:68" ht="20.100000000000001" customHeight="1" x14ac:dyDescent="0.25">
      <c r="A7" s="646"/>
      <c r="B7" s="646"/>
      <c r="C7" s="205" t="s">
        <v>172</v>
      </c>
      <c r="D7" s="206"/>
      <c r="E7" s="207">
        <f>AVERAGE(F7:Q7)</f>
        <v>9</v>
      </c>
      <c r="F7" s="208">
        <v>4</v>
      </c>
      <c r="G7" s="208">
        <v>5</v>
      </c>
      <c r="H7" s="208">
        <v>7</v>
      </c>
      <c r="I7" s="208">
        <v>10</v>
      </c>
      <c r="J7" s="208">
        <v>10</v>
      </c>
      <c r="K7" s="208">
        <v>10</v>
      </c>
      <c r="L7" s="208">
        <v>10</v>
      </c>
      <c r="M7" s="208">
        <v>10</v>
      </c>
      <c r="N7" s="208">
        <v>10</v>
      </c>
      <c r="O7" s="208">
        <v>10</v>
      </c>
      <c r="P7" s="585">
        <v>11</v>
      </c>
      <c r="Q7" s="595">
        <v>11</v>
      </c>
      <c r="R7" s="27"/>
      <c r="S7" s="9"/>
      <c r="T7" s="9"/>
      <c r="U7" s="10"/>
      <c r="V7" s="10"/>
      <c r="BP7" s="5"/>
    </row>
    <row r="8" spans="1:68" ht="20.100000000000001" customHeight="1" x14ac:dyDescent="0.25">
      <c r="A8" s="412"/>
      <c r="B8" s="412"/>
      <c r="C8" s="205" t="s">
        <v>199</v>
      </c>
      <c r="D8" s="206"/>
      <c r="E8" s="207">
        <f>AVERAGE(F8:Q8)</f>
        <v>12</v>
      </c>
      <c r="F8" s="208">
        <v>12</v>
      </c>
      <c r="G8" s="208">
        <v>12</v>
      </c>
      <c r="H8" s="208">
        <v>12</v>
      </c>
      <c r="I8" s="208">
        <v>12</v>
      </c>
      <c r="J8" s="208">
        <v>12</v>
      </c>
      <c r="K8" s="208">
        <v>12</v>
      </c>
      <c r="L8" s="208">
        <v>12</v>
      </c>
      <c r="M8" s="208">
        <v>12</v>
      </c>
      <c r="N8" s="208">
        <v>12</v>
      </c>
      <c r="O8" s="208">
        <v>12</v>
      </c>
      <c r="P8" s="585">
        <v>12</v>
      </c>
      <c r="Q8" s="595">
        <v>12</v>
      </c>
      <c r="R8" s="27"/>
      <c r="S8" s="9"/>
      <c r="T8" s="9"/>
      <c r="U8" s="10"/>
      <c r="V8" s="10"/>
      <c r="BP8" s="5"/>
    </row>
    <row r="9" spans="1:68" ht="20.100000000000001" customHeight="1" x14ac:dyDescent="0.25">
      <c r="A9" s="14"/>
      <c r="C9" s="205" t="s">
        <v>48</v>
      </c>
      <c r="D9" s="206"/>
      <c r="E9" s="209">
        <f>E16/E17</f>
        <v>0.86232104782211394</v>
      </c>
      <c r="F9" s="210">
        <f>F16/F17</f>
        <v>0.80645161290322576</v>
      </c>
      <c r="G9" s="210">
        <f t="shared" ref="G9:Q9" si="0">G16/G17</f>
        <v>0.90344827586206899</v>
      </c>
      <c r="H9" s="210">
        <f t="shared" si="0"/>
        <v>1.0046082949308757</v>
      </c>
      <c r="I9" s="210">
        <f t="shared" si="0"/>
        <v>0.89895470383275267</v>
      </c>
      <c r="J9" s="210">
        <f t="shared" si="0"/>
        <v>0.95806451612903221</v>
      </c>
      <c r="K9" s="210">
        <f t="shared" si="0"/>
        <v>0.83666666666666667</v>
      </c>
      <c r="L9" s="210">
        <f t="shared" si="0"/>
        <v>0.91935483870967738</v>
      </c>
      <c r="M9" s="210">
        <f t="shared" si="0"/>
        <v>0.9</v>
      </c>
      <c r="N9" s="210">
        <f t="shared" si="0"/>
        <v>0.87666666666666671</v>
      </c>
      <c r="O9" s="210">
        <f t="shared" si="0"/>
        <v>0.79354838709677422</v>
      </c>
      <c r="P9" s="586">
        <f t="shared" si="0"/>
        <v>0.66060606060606064</v>
      </c>
      <c r="Q9" s="596">
        <f t="shared" si="0"/>
        <v>0.83823529411764708</v>
      </c>
      <c r="R9" s="27"/>
      <c r="S9" s="9"/>
      <c r="T9" s="9"/>
      <c r="U9" s="10"/>
      <c r="V9" s="10"/>
      <c r="BP9" s="5"/>
    </row>
    <row r="10" spans="1:68" ht="20.100000000000001" customHeight="1" x14ac:dyDescent="0.25">
      <c r="C10" s="205" t="s">
        <v>49</v>
      </c>
      <c r="D10" s="206"/>
      <c r="E10" s="211">
        <f>(E17-E16)/E6</f>
        <v>1.5804195804195804</v>
      </c>
      <c r="F10" s="212">
        <f t="shared" ref="F10:Q10" si="1">(F17-F16)/F6</f>
        <v>1.6</v>
      </c>
      <c r="G10" s="212">
        <f t="shared" si="1"/>
        <v>0.77777777777777779</v>
      </c>
      <c r="H10" s="212">
        <f t="shared" si="1"/>
        <v>-3.5714285714285712E-2</v>
      </c>
      <c r="I10" s="212">
        <f t="shared" si="1"/>
        <v>1.2083333333333333</v>
      </c>
      <c r="J10" s="212">
        <f t="shared" si="1"/>
        <v>0.65</v>
      </c>
      <c r="K10" s="212">
        <f t="shared" si="1"/>
        <v>1.4848484848484849</v>
      </c>
      <c r="L10" s="212">
        <f t="shared" si="1"/>
        <v>1.0416666666666667</v>
      </c>
      <c r="M10" s="212">
        <f t="shared" si="1"/>
        <v>1.1481481481481481</v>
      </c>
      <c r="N10" s="212">
        <f t="shared" si="1"/>
        <v>1.48</v>
      </c>
      <c r="O10" s="212">
        <f t="shared" si="1"/>
        <v>2.7826086956521738</v>
      </c>
      <c r="P10" s="587">
        <f t="shared" si="1"/>
        <v>5.6</v>
      </c>
      <c r="Q10" s="597">
        <f t="shared" si="1"/>
        <v>1.896551724137931</v>
      </c>
      <c r="R10" s="27"/>
      <c r="S10" s="9"/>
      <c r="T10" s="9"/>
      <c r="U10" s="10"/>
      <c r="V10" s="10"/>
      <c r="BP10" s="5"/>
    </row>
    <row r="11" spans="1:68" ht="20.100000000000001" customHeight="1" x14ac:dyDescent="0.25">
      <c r="C11" s="205" t="s">
        <v>50</v>
      </c>
      <c r="D11" s="206"/>
      <c r="E11" s="213">
        <f>E6/E7</f>
        <v>31.777777777777779</v>
      </c>
      <c r="F11" s="214">
        <f t="shared" ref="F11:Q11" si="2">F6/F7</f>
        <v>3.75</v>
      </c>
      <c r="G11" s="214">
        <f t="shared" si="2"/>
        <v>3.6</v>
      </c>
      <c r="H11" s="214">
        <f t="shared" si="2"/>
        <v>4</v>
      </c>
      <c r="I11" s="214">
        <f t="shared" si="2"/>
        <v>2.4</v>
      </c>
      <c r="J11" s="214">
        <f t="shared" si="2"/>
        <v>2</v>
      </c>
      <c r="K11" s="214">
        <f t="shared" si="2"/>
        <v>3.3</v>
      </c>
      <c r="L11" s="214">
        <f t="shared" si="2"/>
        <v>2.4</v>
      </c>
      <c r="M11" s="214">
        <f t="shared" si="2"/>
        <v>2.7</v>
      </c>
      <c r="N11" s="214">
        <f t="shared" si="2"/>
        <v>2.5</v>
      </c>
      <c r="O11" s="214">
        <f t="shared" si="2"/>
        <v>2.2999999999999998</v>
      </c>
      <c r="P11" s="588">
        <f t="shared" si="2"/>
        <v>1.8181818181818181</v>
      </c>
      <c r="Q11" s="598">
        <f t="shared" si="2"/>
        <v>2.6363636363636362</v>
      </c>
      <c r="R11" s="27"/>
      <c r="S11" s="9"/>
      <c r="T11" s="9"/>
      <c r="U11" s="10"/>
      <c r="V11" s="10"/>
      <c r="BP11" s="5"/>
    </row>
    <row r="12" spans="1:68" ht="20.100000000000001" customHeight="1" x14ac:dyDescent="0.25">
      <c r="C12" s="205" t="s">
        <v>51</v>
      </c>
      <c r="D12" s="206"/>
      <c r="E12" s="213">
        <f>E18/E6</f>
        <v>8.44055944055944</v>
      </c>
      <c r="F12" s="214">
        <f t="shared" ref="F12:Q12" si="3">F18/F6</f>
        <v>7.4</v>
      </c>
      <c r="G12" s="214">
        <f t="shared" si="3"/>
        <v>7.0555555555555554</v>
      </c>
      <c r="H12" s="214">
        <f t="shared" si="3"/>
        <v>5.8571428571428568</v>
      </c>
      <c r="I12" s="214">
        <f t="shared" si="3"/>
        <v>13.208333333333334</v>
      </c>
      <c r="J12" s="214">
        <f t="shared" si="3"/>
        <v>10.15</v>
      </c>
      <c r="K12" s="214">
        <f t="shared" si="3"/>
        <v>8.1818181818181817</v>
      </c>
      <c r="L12" s="214">
        <f t="shared" si="3"/>
        <v>7</v>
      </c>
      <c r="M12" s="214">
        <f t="shared" si="3"/>
        <v>9.2592592592592595</v>
      </c>
      <c r="N12" s="214">
        <f t="shared" si="3"/>
        <v>5.72</v>
      </c>
      <c r="O12" s="214">
        <f t="shared" si="3"/>
        <v>10.130434782608695</v>
      </c>
      <c r="P12" s="588">
        <f t="shared" si="3"/>
        <v>6</v>
      </c>
      <c r="Q12" s="598">
        <f t="shared" si="3"/>
        <v>10.620689655172415</v>
      </c>
      <c r="R12" s="27"/>
      <c r="S12" s="9"/>
      <c r="T12" s="9"/>
      <c r="U12" s="10"/>
      <c r="V12" s="10"/>
      <c r="BP12" s="5"/>
    </row>
    <row r="13" spans="1:68" ht="20.100000000000001" customHeight="1" x14ac:dyDescent="0.25">
      <c r="C13" s="205" t="s">
        <v>52</v>
      </c>
      <c r="D13" s="206"/>
      <c r="E13" s="207">
        <f>SUM(F13:Q13)</f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589">
        <v>0</v>
      </c>
      <c r="Q13" s="599">
        <v>0</v>
      </c>
      <c r="R13" s="27"/>
      <c r="S13" s="9"/>
      <c r="T13" s="9"/>
      <c r="U13" s="10"/>
      <c r="V13" s="10"/>
      <c r="BP13" s="5"/>
    </row>
    <row r="14" spans="1:68" ht="20.100000000000001" customHeight="1" x14ac:dyDescent="0.25">
      <c r="C14" s="205" t="s">
        <v>45</v>
      </c>
      <c r="D14" s="217"/>
      <c r="E14" s="218">
        <f>E13/E6</f>
        <v>0</v>
      </c>
      <c r="F14" s="219">
        <f t="shared" ref="F14:Q14" si="4">F13/F6</f>
        <v>0</v>
      </c>
      <c r="G14" s="219">
        <f t="shared" si="4"/>
        <v>0</v>
      </c>
      <c r="H14" s="219">
        <f t="shared" si="4"/>
        <v>0</v>
      </c>
      <c r="I14" s="219">
        <f t="shared" si="4"/>
        <v>0</v>
      </c>
      <c r="J14" s="219">
        <f t="shared" si="4"/>
        <v>0</v>
      </c>
      <c r="K14" s="219">
        <f t="shared" si="4"/>
        <v>0</v>
      </c>
      <c r="L14" s="219">
        <f t="shared" si="4"/>
        <v>0</v>
      </c>
      <c r="M14" s="219">
        <f t="shared" si="4"/>
        <v>0</v>
      </c>
      <c r="N14" s="219">
        <f t="shared" si="4"/>
        <v>0</v>
      </c>
      <c r="O14" s="219">
        <f t="shared" si="4"/>
        <v>0</v>
      </c>
      <c r="P14" s="590">
        <f t="shared" si="4"/>
        <v>0</v>
      </c>
      <c r="Q14" s="600">
        <f t="shared" si="4"/>
        <v>0</v>
      </c>
      <c r="R14" s="27"/>
      <c r="S14" s="9"/>
      <c r="T14" s="9"/>
      <c r="U14" s="10"/>
      <c r="V14" s="10"/>
      <c r="BP14" s="5"/>
    </row>
    <row r="15" spans="1:68" ht="20.100000000000001" customHeight="1" x14ac:dyDescent="0.25">
      <c r="C15" s="205" t="s">
        <v>46</v>
      </c>
      <c r="D15" s="206"/>
      <c r="E15" s="220">
        <f>E19/E6</f>
        <v>0</v>
      </c>
      <c r="F15" s="221">
        <f t="shared" ref="F15:Q15" si="5">F19/F6</f>
        <v>0</v>
      </c>
      <c r="G15" s="221">
        <f t="shared" si="5"/>
        <v>0</v>
      </c>
      <c r="H15" s="221">
        <f t="shared" si="5"/>
        <v>0</v>
      </c>
      <c r="I15" s="221">
        <f t="shared" si="5"/>
        <v>0</v>
      </c>
      <c r="J15" s="221">
        <f t="shared" si="5"/>
        <v>0</v>
      </c>
      <c r="K15" s="221">
        <f t="shared" si="5"/>
        <v>0</v>
      </c>
      <c r="L15" s="221">
        <f t="shared" si="5"/>
        <v>0</v>
      </c>
      <c r="M15" s="221">
        <f t="shared" si="5"/>
        <v>0</v>
      </c>
      <c r="N15" s="221">
        <f t="shared" si="5"/>
        <v>0</v>
      </c>
      <c r="O15" s="221">
        <f t="shared" si="5"/>
        <v>0</v>
      </c>
      <c r="P15" s="591">
        <f t="shared" si="5"/>
        <v>0</v>
      </c>
      <c r="Q15" s="601">
        <f t="shared" si="5"/>
        <v>0</v>
      </c>
      <c r="R15" s="28"/>
      <c r="S15" s="9"/>
      <c r="T15" s="9"/>
      <c r="U15" s="10"/>
      <c r="V15" s="10"/>
      <c r="BP15" s="5"/>
    </row>
    <row r="16" spans="1:68" ht="20.100000000000001" customHeight="1" x14ac:dyDescent="0.25">
      <c r="C16" s="205" t="s">
        <v>82</v>
      </c>
      <c r="D16" s="217"/>
      <c r="E16" s="215">
        <f>SUM(F16:Q16)</f>
        <v>2831</v>
      </c>
      <c r="F16" s="222">
        <v>100</v>
      </c>
      <c r="G16" s="222">
        <v>131</v>
      </c>
      <c r="H16" s="222">
        <v>218</v>
      </c>
      <c r="I16" s="222">
        <v>258</v>
      </c>
      <c r="J16" s="222">
        <v>297</v>
      </c>
      <c r="K16" s="222">
        <v>251</v>
      </c>
      <c r="L16" s="222">
        <v>285</v>
      </c>
      <c r="M16" s="222">
        <v>279</v>
      </c>
      <c r="N16" s="222">
        <v>263</v>
      </c>
      <c r="O16" s="222">
        <v>246</v>
      </c>
      <c r="P16" s="592">
        <v>218</v>
      </c>
      <c r="Q16" s="602">
        <v>285</v>
      </c>
      <c r="R16" s="27"/>
      <c r="S16" s="9"/>
      <c r="T16" s="9"/>
      <c r="U16" s="10"/>
      <c r="V16" s="10"/>
      <c r="BP16" s="5"/>
    </row>
    <row r="17" spans="3:68" ht="20.100000000000001" customHeight="1" x14ac:dyDescent="0.25">
      <c r="C17" s="205" t="s">
        <v>83</v>
      </c>
      <c r="D17" s="217"/>
      <c r="E17" s="215">
        <f>SUM(F17:Q17)</f>
        <v>3283</v>
      </c>
      <c r="F17" s="222">
        <f>F7*F21</f>
        <v>124</v>
      </c>
      <c r="G17" s="222">
        <f>G7*G21</f>
        <v>145</v>
      </c>
      <c r="H17" s="222">
        <f t="shared" ref="H17" si="6">H7*H21</f>
        <v>217</v>
      </c>
      <c r="I17" s="222">
        <v>287</v>
      </c>
      <c r="J17" s="222">
        <v>310</v>
      </c>
      <c r="K17" s="222">
        <v>300</v>
      </c>
      <c r="L17" s="222">
        <v>310</v>
      </c>
      <c r="M17" s="222">
        <v>310</v>
      </c>
      <c r="N17" s="222">
        <v>300</v>
      </c>
      <c r="O17" s="222">
        <v>310</v>
      </c>
      <c r="P17" s="592">
        <v>330</v>
      </c>
      <c r="Q17" s="602">
        <v>340</v>
      </c>
      <c r="R17" s="27"/>
      <c r="S17" s="9"/>
      <c r="T17" s="9"/>
      <c r="U17" s="10"/>
      <c r="V17" s="10"/>
      <c r="BP17" s="5"/>
    </row>
    <row r="18" spans="3:68" ht="20.100000000000001" customHeight="1" x14ac:dyDescent="0.25">
      <c r="C18" s="205" t="s">
        <v>84</v>
      </c>
      <c r="D18" s="217"/>
      <c r="E18" s="215">
        <f>SUM(F18:Q18)</f>
        <v>2414</v>
      </c>
      <c r="F18" s="222">
        <v>111</v>
      </c>
      <c r="G18" s="222">
        <v>127</v>
      </c>
      <c r="H18" s="222">
        <v>164</v>
      </c>
      <c r="I18" s="222">
        <v>317</v>
      </c>
      <c r="J18" s="222">
        <v>203</v>
      </c>
      <c r="K18" s="222">
        <v>270</v>
      </c>
      <c r="L18" s="222">
        <v>168</v>
      </c>
      <c r="M18" s="222">
        <v>250</v>
      </c>
      <c r="N18" s="222">
        <v>143</v>
      </c>
      <c r="O18" s="222">
        <v>233</v>
      </c>
      <c r="P18" s="592">
        <v>120</v>
      </c>
      <c r="Q18" s="602">
        <v>308</v>
      </c>
      <c r="R18" s="27"/>
      <c r="S18" s="9"/>
      <c r="T18" s="9"/>
      <c r="U18" s="10"/>
      <c r="V18" s="10"/>
      <c r="BP18" s="5"/>
    </row>
    <row r="19" spans="3:68" ht="20.100000000000001" customHeight="1" x14ac:dyDescent="0.25">
      <c r="C19" s="223" t="s">
        <v>85</v>
      </c>
      <c r="D19" s="224"/>
      <c r="E19" s="225">
        <f>SUM(F19:Q19)</f>
        <v>0</v>
      </c>
      <c r="F19" s="226">
        <v>0</v>
      </c>
      <c r="G19" s="226">
        <v>0</v>
      </c>
      <c r="H19" s="226">
        <v>0</v>
      </c>
      <c r="I19" s="226">
        <v>0</v>
      </c>
      <c r="J19" s="226">
        <v>0</v>
      </c>
      <c r="K19" s="226">
        <v>0</v>
      </c>
      <c r="L19" s="226">
        <v>0</v>
      </c>
      <c r="M19" s="226">
        <v>0</v>
      </c>
      <c r="N19" s="226">
        <v>0</v>
      </c>
      <c r="O19" s="226">
        <v>0</v>
      </c>
      <c r="P19" s="71">
        <v>0</v>
      </c>
      <c r="Q19" s="593">
        <v>0</v>
      </c>
      <c r="R19" s="27"/>
      <c r="S19" s="9"/>
      <c r="T19" s="9"/>
      <c r="U19" s="10"/>
      <c r="V19" s="10"/>
      <c r="BP19" s="5"/>
    </row>
    <row r="20" spans="3:68" ht="20.100000000000001" customHeight="1" x14ac:dyDescent="0.25">
      <c r="C20" s="15" t="s">
        <v>47</v>
      </c>
      <c r="D20" s="301"/>
      <c r="E20" s="302"/>
      <c r="F20" s="263"/>
      <c r="G20" s="263"/>
      <c r="H20" s="264"/>
      <c r="I20" s="303"/>
      <c r="J20" s="303"/>
      <c r="K20" s="303"/>
      <c r="L20" s="304"/>
      <c r="M20" s="304"/>
      <c r="N20" s="304"/>
      <c r="O20" s="304"/>
      <c r="P20" s="304"/>
      <c r="Q20" s="305"/>
      <c r="R20" s="263"/>
      <c r="S20" s="263"/>
      <c r="T20" s="263"/>
      <c r="U20" s="10"/>
      <c r="V20" s="10"/>
      <c r="BP20" s="5"/>
    </row>
    <row r="21" spans="3:68" s="20" customFormat="1" ht="20.100000000000001" hidden="1" customHeight="1" x14ac:dyDescent="0.25">
      <c r="D21" s="20" t="s">
        <v>173</v>
      </c>
      <c r="F21" s="19">
        <v>31</v>
      </c>
      <c r="G21" s="19">
        <v>29</v>
      </c>
      <c r="H21" s="347">
        <v>31</v>
      </c>
      <c r="I21" s="347"/>
      <c r="J21" s="347"/>
      <c r="K21" s="347"/>
      <c r="L21" s="19"/>
      <c r="M21" s="19"/>
      <c r="N21" s="19"/>
      <c r="O21" s="19"/>
      <c r="P21" s="19"/>
      <c r="Q21" s="22"/>
      <c r="R21" s="22"/>
      <c r="S21" s="22"/>
      <c r="T21" s="22"/>
      <c r="BP21" s="56"/>
    </row>
    <row r="22" spans="3:68" ht="20.100000000000001" customHeight="1" x14ac:dyDescent="0.25">
      <c r="C22" s="262"/>
      <c r="D22" s="262"/>
      <c r="E22" s="262"/>
      <c r="F22" s="263"/>
      <c r="G22" s="263"/>
      <c r="H22" s="306"/>
      <c r="I22" s="306"/>
      <c r="J22" s="306"/>
      <c r="K22" s="306"/>
      <c r="L22" s="306"/>
      <c r="M22" s="306"/>
      <c r="N22" s="306"/>
      <c r="O22" s="265"/>
      <c r="P22" s="265"/>
      <c r="Q22" s="265"/>
      <c r="R22" s="262"/>
      <c r="S22" s="262"/>
      <c r="T22" s="262"/>
      <c r="U22" s="10"/>
      <c r="V22" s="10"/>
      <c r="BP22" s="5"/>
    </row>
    <row r="23" spans="3:68" ht="20.100000000000001" customHeight="1" x14ac:dyDescent="0.25">
      <c r="C23" s="266"/>
      <c r="D23" s="266"/>
      <c r="E23" s="267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2"/>
      <c r="S23" s="262"/>
      <c r="T23" s="262"/>
      <c r="U23" s="10"/>
      <c r="V23" s="10"/>
      <c r="BP23" s="5"/>
    </row>
    <row r="24" spans="3:68" ht="20.100000000000001" customHeight="1" x14ac:dyDescent="0.25">
      <c r="C24" s="266"/>
      <c r="D24" s="266"/>
      <c r="E24" s="267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9"/>
      <c r="R24" s="262"/>
      <c r="S24" s="262"/>
      <c r="T24" s="262"/>
      <c r="U24" s="10"/>
      <c r="V24" s="10"/>
      <c r="BP24" s="5"/>
    </row>
    <row r="25" spans="3:68" ht="20.100000000000001" customHeight="1" x14ac:dyDescent="0.25">
      <c r="C25" s="263"/>
      <c r="D25" s="263"/>
      <c r="E25" s="267"/>
      <c r="F25" s="268"/>
      <c r="G25" s="268"/>
      <c r="H25" s="263"/>
      <c r="I25" s="263"/>
      <c r="J25" s="263"/>
      <c r="K25" s="263"/>
      <c r="L25" s="263"/>
      <c r="M25" s="263"/>
      <c r="N25" s="263"/>
      <c r="O25" s="263"/>
      <c r="P25" s="263"/>
      <c r="Q25" s="262"/>
      <c r="R25" s="262"/>
      <c r="S25" s="262"/>
      <c r="T25" s="262"/>
      <c r="U25" s="10"/>
      <c r="V25" s="10"/>
      <c r="BP25" s="5"/>
    </row>
    <row r="26" spans="3:68" ht="20.100000000000001" customHeight="1" x14ac:dyDescent="0.25">
      <c r="C26" s="263"/>
      <c r="D26" s="263"/>
      <c r="E26" s="267"/>
      <c r="F26" s="268"/>
      <c r="G26" s="268"/>
      <c r="H26" s="263"/>
      <c r="I26" s="263"/>
      <c r="J26" s="263"/>
      <c r="K26" s="263"/>
      <c r="L26" s="263"/>
      <c r="M26" s="263"/>
      <c r="N26" s="263"/>
      <c r="O26" s="263"/>
      <c r="P26" s="263"/>
      <c r="Q26" s="262"/>
      <c r="R26" s="262"/>
      <c r="S26" s="262"/>
      <c r="T26" s="262"/>
      <c r="U26" s="10"/>
      <c r="V26" s="10"/>
      <c r="BP26" s="5"/>
    </row>
    <row r="27" spans="3:68" ht="20.100000000000001" customHeight="1" x14ac:dyDescent="0.25"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2"/>
      <c r="R27" s="262"/>
      <c r="S27" s="262"/>
      <c r="T27" s="262"/>
      <c r="BP27" s="5"/>
    </row>
    <row r="28" spans="3:68" x14ac:dyDescent="0.25"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  <c r="BP28" s="5"/>
    </row>
    <row r="29" spans="3:68" x14ac:dyDescent="0.25">
      <c r="C29" s="9"/>
      <c r="D29" s="9"/>
      <c r="E29" s="9"/>
      <c r="F29" s="9"/>
      <c r="G29" s="9"/>
      <c r="H29" s="9"/>
      <c r="I29" s="9"/>
      <c r="J29" s="9"/>
      <c r="K29" s="4"/>
      <c r="L29" s="4"/>
      <c r="M29" s="4"/>
      <c r="N29" s="4"/>
      <c r="O29" s="4"/>
      <c r="P29" s="4"/>
      <c r="BP29" s="5"/>
    </row>
    <row r="30" spans="3:68" x14ac:dyDescent="0.25">
      <c r="C30" s="9"/>
      <c r="D30" s="9"/>
      <c r="E30" s="9"/>
      <c r="F30" s="9"/>
      <c r="G30" s="9"/>
      <c r="H30" s="9"/>
      <c r="I30" s="9"/>
      <c r="J30" s="9"/>
      <c r="K30" s="4"/>
      <c r="L30" s="4"/>
      <c r="M30" s="4"/>
      <c r="N30" s="4"/>
      <c r="O30" s="4"/>
      <c r="P30" s="4"/>
    </row>
    <row r="31" spans="3:68" x14ac:dyDescent="0.25">
      <c r="C31" s="10"/>
      <c r="D31" s="10"/>
      <c r="E31" s="10"/>
      <c r="F31" s="10"/>
      <c r="G31" s="10"/>
      <c r="H31" s="10"/>
      <c r="I31" s="10"/>
      <c r="J31" s="10"/>
    </row>
    <row r="32" spans="3:68" x14ac:dyDescent="0.25">
      <c r="C32" s="10"/>
      <c r="D32" s="10"/>
      <c r="E32" s="10"/>
      <c r="F32" s="10"/>
      <c r="G32" s="10"/>
      <c r="H32" s="10"/>
      <c r="I32" s="10"/>
      <c r="J32" s="10"/>
    </row>
  </sheetData>
  <sheetProtection password="A6F1" sheet="1" objects="1" scenarios="1"/>
  <protectedRanges>
    <protectedRange sqref="A9" name="Rango1"/>
  </protectedRanges>
  <mergeCells count="2">
    <mergeCell ref="C5:D5"/>
    <mergeCell ref="A7:B7"/>
  </mergeCells>
  <pageMargins left="0.54" right="0" top="0.31496062992125984" bottom="0.35433070866141736" header="0.31496062992125984" footer="0.31496062992125984"/>
  <pageSetup paperSize="9" scale="80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B0F0"/>
  </sheetPr>
  <dimension ref="A2:BO39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I49" sqref="I49"/>
    </sheetView>
  </sheetViews>
  <sheetFormatPr baseColWidth="10" defaultRowHeight="15" x14ac:dyDescent="0.25"/>
  <cols>
    <col min="1" max="1" width="19.140625" style="1" customWidth="1"/>
    <col min="2" max="2" width="6.5703125" style="1" customWidth="1"/>
    <col min="3" max="3" width="64.5703125" style="1" customWidth="1"/>
    <col min="4" max="4" width="8.7109375" style="1" customWidth="1"/>
    <col min="5" max="10" width="7.140625" style="1" customWidth="1"/>
    <col min="11" max="16" width="8.7109375" style="1" customWidth="1"/>
    <col min="17" max="19" width="11.42578125" style="1" customWidth="1"/>
    <col min="20" max="66" width="11.42578125" style="1"/>
    <col min="67" max="67" width="42.42578125" style="1" customWidth="1"/>
    <col min="68" max="69" width="11.42578125" style="1"/>
    <col min="70" max="70" width="44.7109375" style="1" customWidth="1"/>
    <col min="71" max="16384" width="11.42578125" style="1"/>
  </cols>
  <sheetData>
    <row r="2" spans="1:67" x14ac:dyDescent="0.25">
      <c r="C2" s="2"/>
      <c r="D2" s="2"/>
    </row>
    <row r="3" spans="1:67" ht="33.75" customHeight="1" x14ac:dyDescent="0.25"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BO3" s="5" t="s">
        <v>0</v>
      </c>
    </row>
    <row r="4" spans="1:67" ht="33.75" customHeight="1" x14ac:dyDescent="0.25">
      <c r="C4" s="3"/>
      <c r="D4" s="3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BO4" s="5"/>
    </row>
    <row r="5" spans="1:67" ht="33.75" customHeight="1" x14ac:dyDescent="0.25">
      <c r="A5" s="6"/>
      <c r="C5" s="7" t="s">
        <v>1</v>
      </c>
      <c r="D5" s="8" t="s">
        <v>2</v>
      </c>
      <c r="E5" s="7" t="s">
        <v>3</v>
      </c>
      <c r="F5" s="7" t="s">
        <v>4</v>
      </c>
      <c r="G5" s="7" t="s">
        <v>5</v>
      </c>
      <c r="H5" s="7" t="s">
        <v>6</v>
      </c>
      <c r="I5" s="7" t="s">
        <v>7</v>
      </c>
      <c r="J5" s="7" t="s">
        <v>8</v>
      </c>
      <c r="K5" s="7" t="s">
        <v>9</v>
      </c>
      <c r="L5" s="7" t="s">
        <v>10</v>
      </c>
      <c r="M5" s="7" t="s">
        <v>11</v>
      </c>
      <c r="N5" s="7" t="s">
        <v>12</v>
      </c>
      <c r="O5" s="7" t="s">
        <v>13</v>
      </c>
      <c r="P5" s="7" t="s">
        <v>14</v>
      </c>
      <c r="Q5" s="9"/>
      <c r="R5" s="9"/>
      <c r="S5" s="9"/>
      <c r="T5" s="10"/>
      <c r="U5" s="10"/>
      <c r="BO5" s="5" t="s">
        <v>15</v>
      </c>
    </row>
    <row r="6" spans="1:67" ht="24" customHeight="1" x14ac:dyDescent="0.25">
      <c r="C6" s="232" t="s">
        <v>54</v>
      </c>
      <c r="D6" s="227">
        <f>SUM(E6:P6)</f>
        <v>4542</v>
      </c>
      <c r="E6" s="233">
        <f t="shared" ref="E6:G6" si="0">SUM(E7:E10)</f>
        <v>246</v>
      </c>
      <c r="F6" s="233">
        <f t="shared" si="0"/>
        <v>270</v>
      </c>
      <c r="G6" s="233">
        <f t="shared" si="0"/>
        <v>265</v>
      </c>
      <c r="H6" s="233">
        <f>SUM(H7:H10)</f>
        <v>293</v>
      </c>
      <c r="I6" s="233">
        <f t="shared" ref="I6" si="1">SUM(I7:I10)</f>
        <v>328</v>
      </c>
      <c r="J6" s="233">
        <f>SUM(J7:J10)</f>
        <v>329</v>
      </c>
      <c r="K6" s="233">
        <f t="shared" ref="K6:P6" si="2">SUM(K7:K10)</f>
        <v>386</v>
      </c>
      <c r="L6" s="233">
        <f t="shared" si="2"/>
        <v>360</v>
      </c>
      <c r="M6" s="233">
        <f t="shared" si="2"/>
        <v>441</v>
      </c>
      <c r="N6" s="233">
        <f t="shared" si="2"/>
        <v>521</v>
      </c>
      <c r="O6" s="233">
        <f t="shared" si="2"/>
        <v>553</v>
      </c>
      <c r="P6" s="333">
        <f t="shared" si="2"/>
        <v>550</v>
      </c>
      <c r="Q6" s="516"/>
      <c r="R6" s="9"/>
      <c r="S6" s="9"/>
      <c r="T6" s="10"/>
      <c r="U6" s="10"/>
      <c r="BO6" s="5" t="s">
        <v>16</v>
      </c>
    </row>
    <row r="7" spans="1:67" ht="24" customHeight="1" x14ac:dyDescent="0.25">
      <c r="C7" s="228" t="s">
        <v>56</v>
      </c>
      <c r="D7" s="146">
        <f>SUM(E7:P7)</f>
        <v>336</v>
      </c>
      <c r="E7" s="29">
        <v>19</v>
      </c>
      <c r="F7" s="29">
        <v>21</v>
      </c>
      <c r="G7" s="29">
        <v>19</v>
      </c>
      <c r="H7" s="29">
        <v>45</v>
      </c>
      <c r="I7" s="29">
        <v>33</v>
      </c>
      <c r="J7" s="29">
        <v>19</v>
      </c>
      <c r="K7" s="29">
        <v>26</v>
      </c>
      <c r="L7" s="29">
        <v>21</v>
      </c>
      <c r="M7" s="477">
        <v>19</v>
      </c>
      <c r="N7" s="497">
        <v>22</v>
      </c>
      <c r="O7" s="497">
        <v>48</v>
      </c>
      <c r="P7" s="521">
        <v>44</v>
      </c>
      <c r="Q7" s="27"/>
      <c r="R7" s="9"/>
      <c r="S7" s="10"/>
      <c r="BO7" s="5" t="s">
        <v>20</v>
      </c>
    </row>
    <row r="8" spans="1:67" ht="24" customHeight="1" x14ac:dyDescent="0.25">
      <c r="C8" s="228" t="s">
        <v>57</v>
      </c>
      <c r="D8" s="146">
        <f>SUM(E8:P8)</f>
        <v>2249</v>
      </c>
      <c r="E8" s="29">
        <v>126</v>
      </c>
      <c r="F8" s="29">
        <v>135</v>
      </c>
      <c r="G8" s="29">
        <v>141</v>
      </c>
      <c r="H8" s="29">
        <v>153</v>
      </c>
      <c r="I8" s="29">
        <v>168</v>
      </c>
      <c r="J8" s="29">
        <v>140</v>
      </c>
      <c r="K8" s="29">
        <v>185</v>
      </c>
      <c r="L8" s="29">
        <v>174</v>
      </c>
      <c r="M8" s="29">
        <v>211</v>
      </c>
      <c r="N8" s="29">
        <v>275</v>
      </c>
      <c r="O8" s="29">
        <v>284</v>
      </c>
      <c r="P8" s="603">
        <v>257</v>
      </c>
      <c r="Q8" s="27"/>
      <c r="R8" s="9"/>
      <c r="S8" s="10"/>
      <c r="BO8" s="5" t="s">
        <v>22</v>
      </c>
    </row>
    <row r="9" spans="1:67" ht="24" customHeight="1" x14ac:dyDescent="0.25">
      <c r="C9" s="228" t="s">
        <v>58</v>
      </c>
      <c r="D9" s="146">
        <f>SUM(E9:P9)</f>
        <v>1893</v>
      </c>
      <c r="E9" s="29">
        <v>96</v>
      </c>
      <c r="F9" s="29">
        <v>110</v>
      </c>
      <c r="G9" s="29">
        <v>105</v>
      </c>
      <c r="H9" s="29">
        <v>92</v>
      </c>
      <c r="I9" s="29">
        <v>123</v>
      </c>
      <c r="J9" s="29">
        <v>158</v>
      </c>
      <c r="K9" s="29">
        <v>167</v>
      </c>
      <c r="L9" s="29">
        <v>160</v>
      </c>
      <c r="M9" s="29">
        <v>205</v>
      </c>
      <c r="N9" s="29">
        <v>221</v>
      </c>
      <c r="O9" s="29">
        <v>214</v>
      </c>
      <c r="P9" s="603">
        <v>242</v>
      </c>
      <c r="Q9" s="27"/>
      <c r="R9" s="9"/>
      <c r="S9" s="10"/>
      <c r="BO9" s="5" t="s">
        <v>24</v>
      </c>
    </row>
    <row r="10" spans="1:67" ht="24" customHeight="1" x14ac:dyDescent="0.25">
      <c r="C10" s="229" t="s">
        <v>59</v>
      </c>
      <c r="D10" s="230">
        <f>SUM(E10:P10)</f>
        <v>64</v>
      </c>
      <c r="E10" s="231">
        <v>5</v>
      </c>
      <c r="F10" s="231">
        <v>4</v>
      </c>
      <c r="G10" s="309">
        <v>0</v>
      </c>
      <c r="H10" s="310">
        <v>3</v>
      </c>
      <c r="I10" s="310">
        <v>4</v>
      </c>
      <c r="J10" s="445">
        <v>12</v>
      </c>
      <c r="K10" s="445">
        <v>8</v>
      </c>
      <c r="L10" s="445">
        <v>5</v>
      </c>
      <c r="M10" s="445">
        <v>6</v>
      </c>
      <c r="N10" s="445">
        <v>3</v>
      </c>
      <c r="O10" s="445">
        <v>7</v>
      </c>
      <c r="P10" s="604">
        <v>7</v>
      </c>
      <c r="Q10" s="28"/>
      <c r="R10" s="9"/>
      <c r="S10" s="10"/>
      <c r="BO10" s="5" t="s">
        <v>26</v>
      </c>
    </row>
    <row r="11" spans="1:67" ht="24" customHeight="1" x14ac:dyDescent="0.25">
      <c r="A11" s="646"/>
      <c r="B11" s="646"/>
      <c r="C11" s="332" t="s">
        <v>55</v>
      </c>
      <c r="D11" s="234">
        <f t="shared" ref="D11:P11" si="3">D6/D25</f>
        <v>12.409836065573771</v>
      </c>
      <c r="E11" s="311">
        <f t="shared" si="3"/>
        <v>7.935483870967742</v>
      </c>
      <c r="F11" s="311">
        <f t="shared" si="3"/>
        <v>9.3103448275862064</v>
      </c>
      <c r="G11" s="311">
        <f t="shared" si="3"/>
        <v>8.5483870967741939</v>
      </c>
      <c r="H11" s="312">
        <f t="shared" si="3"/>
        <v>9.7666666666666675</v>
      </c>
      <c r="I11" s="312">
        <f t="shared" si="3"/>
        <v>10.580645161290322</v>
      </c>
      <c r="J11" s="446">
        <f t="shared" si="3"/>
        <v>10.966666666666667</v>
      </c>
      <c r="K11" s="446">
        <f t="shared" si="3"/>
        <v>12.451612903225806</v>
      </c>
      <c r="L11" s="446">
        <f t="shared" si="3"/>
        <v>11.612903225806452</v>
      </c>
      <c r="M11" s="446">
        <f t="shared" si="3"/>
        <v>14.7</v>
      </c>
      <c r="N11" s="446">
        <f t="shared" si="3"/>
        <v>16.806451612903224</v>
      </c>
      <c r="O11" s="446">
        <f t="shared" si="3"/>
        <v>18.433333333333334</v>
      </c>
      <c r="P11" s="608">
        <f t="shared" si="3"/>
        <v>17.741935483870968</v>
      </c>
      <c r="Q11" s="27"/>
      <c r="R11" s="9"/>
      <c r="S11" s="9"/>
      <c r="T11" s="10"/>
      <c r="U11" s="10"/>
      <c r="BO11" s="5" t="s">
        <v>18</v>
      </c>
    </row>
    <row r="12" spans="1:67" ht="24" customHeight="1" x14ac:dyDescent="0.25">
      <c r="C12" s="332" t="s">
        <v>60</v>
      </c>
      <c r="D12" s="235">
        <f t="shared" ref="D12:P12" si="4">(D7+D8)/D6</f>
        <v>0.56913254073095554</v>
      </c>
      <c r="E12" s="313">
        <f t="shared" si="4"/>
        <v>0.58943089430894313</v>
      </c>
      <c r="F12" s="313">
        <f t="shared" si="4"/>
        <v>0.57777777777777772</v>
      </c>
      <c r="G12" s="313">
        <f t="shared" si="4"/>
        <v>0.60377358490566035</v>
      </c>
      <c r="H12" s="314">
        <f t="shared" si="4"/>
        <v>0.67576791808873715</v>
      </c>
      <c r="I12" s="314">
        <f t="shared" si="4"/>
        <v>0.61280487804878048</v>
      </c>
      <c r="J12" s="447">
        <f t="shared" si="4"/>
        <v>0.48328267477203646</v>
      </c>
      <c r="K12" s="447">
        <f t="shared" si="4"/>
        <v>0.54663212435233166</v>
      </c>
      <c r="L12" s="447">
        <f t="shared" si="4"/>
        <v>0.54166666666666663</v>
      </c>
      <c r="M12" s="447">
        <f t="shared" si="4"/>
        <v>0.52154195011337867</v>
      </c>
      <c r="N12" s="447">
        <f t="shared" si="4"/>
        <v>0.5700575815738963</v>
      </c>
      <c r="O12" s="447">
        <f t="shared" si="4"/>
        <v>0.60036166365280286</v>
      </c>
      <c r="P12" s="609">
        <f t="shared" si="4"/>
        <v>0.54727272727272724</v>
      </c>
      <c r="Q12" s="26"/>
      <c r="R12" s="9"/>
      <c r="S12" s="9"/>
      <c r="T12" s="10"/>
      <c r="U12" s="59"/>
      <c r="BO12" s="5" t="s">
        <v>28</v>
      </c>
    </row>
    <row r="13" spans="1:67" ht="24" customHeight="1" x14ac:dyDescent="0.25">
      <c r="C13" s="332" t="s">
        <v>61</v>
      </c>
      <c r="D13" s="235">
        <f t="shared" ref="D13:P13" si="5">(D9+D10)/D6</f>
        <v>0.43086745926904446</v>
      </c>
      <c r="E13" s="313">
        <f t="shared" si="5"/>
        <v>0.41056910569105692</v>
      </c>
      <c r="F13" s="313">
        <f t="shared" si="5"/>
        <v>0.42222222222222222</v>
      </c>
      <c r="G13" s="313">
        <f t="shared" si="5"/>
        <v>0.39622641509433965</v>
      </c>
      <c r="H13" s="315">
        <f t="shared" si="5"/>
        <v>0.32423208191126279</v>
      </c>
      <c r="I13" s="315">
        <f t="shared" si="5"/>
        <v>0.38719512195121952</v>
      </c>
      <c r="J13" s="447">
        <f t="shared" si="5"/>
        <v>0.51671732522796354</v>
      </c>
      <c r="K13" s="447">
        <f t="shared" si="5"/>
        <v>0.45336787564766839</v>
      </c>
      <c r="L13" s="447">
        <f t="shared" si="5"/>
        <v>0.45833333333333331</v>
      </c>
      <c r="M13" s="447">
        <f t="shared" si="5"/>
        <v>0.47845804988662133</v>
      </c>
      <c r="N13" s="447">
        <f t="shared" si="5"/>
        <v>0.42994241842610365</v>
      </c>
      <c r="O13" s="447">
        <f t="shared" si="5"/>
        <v>0.39963833634719709</v>
      </c>
      <c r="P13" s="609">
        <f t="shared" si="5"/>
        <v>0.4527272727272727</v>
      </c>
      <c r="Q13" s="26"/>
      <c r="R13" s="9"/>
      <c r="S13" s="9"/>
      <c r="T13" s="10"/>
      <c r="U13" s="10"/>
      <c r="BO13" s="5" t="s">
        <v>29</v>
      </c>
    </row>
    <row r="14" spans="1:67" ht="24" customHeight="1" x14ac:dyDescent="0.25">
      <c r="C14" s="332" t="s">
        <v>62</v>
      </c>
      <c r="D14" s="236">
        <f t="shared" ref="D14:P14" si="6">D24/D6</f>
        <v>0.86327608982826953</v>
      </c>
      <c r="E14" s="316">
        <f t="shared" si="6"/>
        <v>0.86991869918699183</v>
      </c>
      <c r="F14" s="316">
        <f t="shared" si="6"/>
        <v>0.92222222222222228</v>
      </c>
      <c r="G14" s="316">
        <f t="shared" si="6"/>
        <v>0.92452830188679247</v>
      </c>
      <c r="H14" s="317">
        <f t="shared" si="6"/>
        <v>0.83959044368600677</v>
      </c>
      <c r="I14" s="317">
        <f t="shared" si="6"/>
        <v>0.79878048780487809</v>
      </c>
      <c r="J14" s="448">
        <f t="shared" si="6"/>
        <v>0.82978723404255317</v>
      </c>
      <c r="K14" s="448">
        <f>K24/K6</f>
        <v>0.8704663212435233</v>
      </c>
      <c r="L14" s="448">
        <f t="shared" si="6"/>
        <v>0.9194444444444444</v>
      </c>
      <c r="M14" s="448">
        <f t="shared" si="6"/>
        <v>0.88208616780045357</v>
      </c>
      <c r="N14" s="448">
        <f t="shared" si="6"/>
        <v>0.86564299424184266</v>
      </c>
      <c r="O14" s="448">
        <f t="shared" si="6"/>
        <v>0.83001808318264014</v>
      </c>
      <c r="P14" s="610">
        <f t="shared" si="6"/>
        <v>0.84727272727272729</v>
      </c>
      <c r="Q14" s="9"/>
      <c r="R14" s="9"/>
      <c r="S14" s="9"/>
      <c r="T14" s="10"/>
      <c r="U14" s="10"/>
      <c r="BO14" s="5" t="s">
        <v>31</v>
      </c>
    </row>
    <row r="15" spans="1:67" ht="24" customHeight="1" x14ac:dyDescent="0.25">
      <c r="C15" s="332" t="s">
        <v>44</v>
      </c>
      <c r="D15" s="237">
        <f>D34/D6</f>
        <v>0.78952003522677239</v>
      </c>
      <c r="E15" s="318">
        <f>E34/E6</f>
        <v>0.9065040650406504</v>
      </c>
      <c r="F15" s="318">
        <f t="shared" ref="F15:P15" si="7">F34/F6</f>
        <v>0.8925925925925926</v>
      </c>
      <c r="G15" s="318">
        <f t="shared" si="7"/>
        <v>0.86037735849056607</v>
      </c>
      <c r="H15" s="318">
        <f t="shared" si="7"/>
        <v>0.88054607508532423</v>
      </c>
      <c r="I15" s="318">
        <f t="shared" si="7"/>
        <v>0.80487804878048785</v>
      </c>
      <c r="J15" s="318">
        <f t="shared" si="7"/>
        <v>0.79331306990881456</v>
      </c>
      <c r="K15" s="318">
        <f t="shared" si="7"/>
        <v>0.87564766839378239</v>
      </c>
      <c r="L15" s="318">
        <f t="shared" si="7"/>
        <v>0.82222222222222219</v>
      </c>
      <c r="M15" s="479">
        <f t="shared" si="7"/>
        <v>0.88208616780045357</v>
      </c>
      <c r="N15" s="479">
        <f t="shared" si="7"/>
        <v>0.22648752399232247</v>
      </c>
      <c r="O15" s="479">
        <f t="shared" si="7"/>
        <v>0.87703435804701624</v>
      </c>
      <c r="P15" s="605">
        <f t="shared" si="7"/>
        <v>0.88181818181818183</v>
      </c>
      <c r="Q15" s="9"/>
      <c r="R15" s="9"/>
      <c r="S15" s="9"/>
      <c r="T15" s="10"/>
      <c r="U15" s="10"/>
      <c r="BO15" s="5"/>
    </row>
    <row r="16" spans="1:67" ht="24" customHeight="1" x14ac:dyDescent="0.25">
      <c r="C16" s="332" t="s">
        <v>63</v>
      </c>
      <c r="D16" s="238">
        <f>(D31-D28)/D29</f>
        <v>0.1626984126984127</v>
      </c>
      <c r="E16" s="320">
        <f>(E31-E28)/E29</f>
        <v>0.44247787610619471</v>
      </c>
      <c r="F16" s="320">
        <f t="shared" ref="F16:P16" si="8">(F31-F28)/F29</f>
        <v>0.27600000000000002</v>
      </c>
      <c r="G16" s="320">
        <f t="shared" si="8"/>
        <v>0.36178861788617889</v>
      </c>
      <c r="H16" s="321">
        <f t="shared" si="8"/>
        <v>0.29602888086642598</v>
      </c>
      <c r="I16" s="321">
        <f t="shared" si="8"/>
        <v>9.9656357388316158E-2</v>
      </c>
      <c r="J16" s="450">
        <f t="shared" si="8"/>
        <v>0.26948051948051949</v>
      </c>
      <c r="K16" s="450">
        <f t="shared" si="8"/>
        <v>0.12694300518134716</v>
      </c>
      <c r="L16" s="450">
        <f t="shared" si="8"/>
        <v>9.4444444444444442E-2</v>
      </c>
      <c r="M16" s="450">
        <f t="shared" si="8"/>
        <v>8.6167800453514742E-2</v>
      </c>
      <c r="N16" s="450">
        <f t="shared" si="8"/>
        <v>0.11581291759465479</v>
      </c>
      <c r="O16" s="450">
        <f t="shared" si="8"/>
        <v>7.2897196261682243E-2</v>
      </c>
      <c r="P16" s="611">
        <f t="shared" si="8"/>
        <v>6.4077669902912623E-2</v>
      </c>
      <c r="Q16" s="10"/>
      <c r="R16" s="10"/>
      <c r="S16" s="10"/>
      <c r="T16" s="10"/>
      <c r="U16" s="10"/>
      <c r="BO16" s="5" t="s">
        <v>33</v>
      </c>
    </row>
    <row r="17" spans="3:67" ht="24" customHeight="1" x14ac:dyDescent="0.25">
      <c r="C17" s="332" t="s">
        <v>43</v>
      </c>
      <c r="D17" s="239">
        <f>D28/D31</f>
        <v>0.72815912636505464</v>
      </c>
      <c r="E17" s="322">
        <f t="shared" ref="E17:P17" si="9">E28/E31</f>
        <v>0.53917050691244239</v>
      </c>
      <c r="F17" s="322">
        <f t="shared" si="9"/>
        <v>0.66176470588235292</v>
      </c>
      <c r="G17" s="322">
        <f t="shared" si="9"/>
        <v>0.59174311926605505</v>
      </c>
      <c r="H17" s="323">
        <f t="shared" si="9"/>
        <v>0.60952380952380958</v>
      </c>
      <c r="I17" s="323">
        <f t="shared" si="9"/>
        <v>0.86635944700460832</v>
      </c>
      <c r="J17" s="451">
        <f t="shared" si="9"/>
        <v>0.60476190476190472</v>
      </c>
      <c r="K17" s="451">
        <f t="shared" si="9"/>
        <v>0.77419354838709675</v>
      </c>
      <c r="L17" s="451">
        <f t="shared" si="9"/>
        <v>0.84331797235023043</v>
      </c>
      <c r="M17" s="451">
        <f t="shared" si="9"/>
        <v>0.81904761904761902</v>
      </c>
      <c r="N17" s="451">
        <f t="shared" si="9"/>
        <v>0.76036866359447008</v>
      </c>
      <c r="O17" s="451">
        <f t="shared" si="9"/>
        <v>0.81428571428571428</v>
      </c>
      <c r="P17" s="612">
        <f t="shared" si="9"/>
        <v>0.84792626728110598</v>
      </c>
      <c r="Q17" s="10"/>
      <c r="R17" s="10"/>
      <c r="S17" s="10"/>
      <c r="T17" s="10"/>
      <c r="U17" s="10"/>
      <c r="BO17" s="5" t="s">
        <v>35</v>
      </c>
    </row>
    <row r="18" spans="3:67" ht="24" customHeight="1" x14ac:dyDescent="0.25">
      <c r="C18" s="349" t="s">
        <v>45</v>
      </c>
      <c r="D18" s="641">
        <f t="shared" ref="D18:D19" si="10">D32/D29</f>
        <v>1.6339869281045752E-3</v>
      </c>
      <c r="E18" s="324">
        <v>0</v>
      </c>
      <c r="F18" s="324">
        <v>0</v>
      </c>
      <c r="G18" s="324">
        <v>0</v>
      </c>
      <c r="H18" s="334">
        <f>H32/H29</f>
        <v>3.6101083032490976E-3</v>
      </c>
      <c r="I18" s="334">
        <f t="shared" ref="I18:P18" si="11">I32/I29</f>
        <v>3.4364261168384879E-3</v>
      </c>
      <c r="J18" s="452">
        <f t="shared" si="11"/>
        <v>0</v>
      </c>
      <c r="K18" s="452">
        <f t="shared" si="11"/>
        <v>0</v>
      </c>
      <c r="L18" s="452">
        <f t="shared" si="11"/>
        <v>0</v>
      </c>
      <c r="M18" s="452">
        <f t="shared" si="11"/>
        <v>0</v>
      </c>
      <c r="N18" s="452">
        <f t="shared" si="11"/>
        <v>4.4543429844097994E-3</v>
      </c>
      <c r="O18" s="452">
        <f t="shared" si="11"/>
        <v>0</v>
      </c>
      <c r="P18" s="606">
        <f t="shared" si="11"/>
        <v>5.8252427184466021E-3</v>
      </c>
      <c r="Q18" s="10"/>
      <c r="R18" s="10"/>
      <c r="S18" s="10"/>
      <c r="T18" s="10"/>
      <c r="U18" s="10"/>
      <c r="BO18" s="5" t="s">
        <v>36</v>
      </c>
    </row>
    <row r="19" spans="3:67" ht="24" customHeight="1" x14ac:dyDescent="0.25">
      <c r="C19" s="349" t="s">
        <v>46</v>
      </c>
      <c r="D19" s="641">
        <f t="shared" si="10"/>
        <v>1.39686264649597E-5</v>
      </c>
      <c r="E19" s="325">
        <v>0</v>
      </c>
      <c r="F19" s="325">
        <v>0</v>
      </c>
      <c r="G19" s="325">
        <v>0</v>
      </c>
      <c r="H19" s="326">
        <f>H33/H29</f>
        <v>0</v>
      </c>
      <c r="I19" s="326">
        <f t="shared" ref="I19:P19" si="12">I33/I29</f>
        <v>0</v>
      </c>
      <c r="J19" s="453">
        <f t="shared" si="12"/>
        <v>0</v>
      </c>
      <c r="K19" s="453">
        <f t="shared" si="12"/>
        <v>0</v>
      </c>
      <c r="L19" s="453">
        <f t="shared" si="12"/>
        <v>0</v>
      </c>
      <c r="M19" s="453">
        <f t="shared" si="12"/>
        <v>0</v>
      </c>
      <c r="N19" s="453">
        <f t="shared" si="12"/>
        <v>0</v>
      </c>
      <c r="O19" s="453">
        <f t="shared" si="12"/>
        <v>0</v>
      </c>
      <c r="P19" s="607">
        <f t="shared" si="12"/>
        <v>1.9417475728155339E-3</v>
      </c>
      <c r="Q19" s="10"/>
      <c r="R19" s="10"/>
      <c r="S19" s="10"/>
      <c r="T19" s="10"/>
      <c r="U19" s="10"/>
      <c r="BO19" s="5" t="s">
        <v>37</v>
      </c>
    </row>
    <row r="20" spans="3:67" ht="24" customHeight="1" x14ac:dyDescent="0.25">
      <c r="C20" s="349" t="s">
        <v>100</v>
      </c>
      <c r="D20" s="241">
        <f t="shared" ref="D20:P20" si="13">D6/D30</f>
        <v>6.3445501403846957E-2</v>
      </c>
      <c r="E20" s="319">
        <f t="shared" si="13"/>
        <v>6.1254980079681276E-2</v>
      </c>
      <c r="F20" s="319">
        <f t="shared" si="13"/>
        <v>5.2183996907615E-2</v>
      </c>
      <c r="G20" s="319">
        <f t="shared" si="13"/>
        <v>5.5047777316161194E-2</v>
      </c>
      <c r="H20" s="327">
        <f t="shared" si="13"/>
        <v>5.9577063847092313E-2</v>
      </c>
      <c r="I20" s="327">
        <f t="shared" si="13"/>
        <v>6.0977876928797171E-2</v>
      </c>
      <c r="J20" s="449">
        <f t="shared" si="13"/>
        <v>6.0835798816568046E-2</v>
      </c>
      <c r="K20" s="449">
        <f t="shared" si="13"/>
        <v>6.8258178603006189E-2</v>
      </c>
      <c r="L20" s="449">
        <f t="shared" si="13"/>
        <v>5.0847457627118647E-2</v>
      </c>
      <c r="M20" s="449">
        <f t="shared" si="13"/>
        <v>5.8087460484720757E-2</v>
      </c>
      <c r="N20" s="449">
        <f t="shared" si="13"/>
        <v>7.1350314982196655E-2</v>
      </c>
      <c r="O20" s="449">
        <f t="shared" si="13"/>
        <v>8.0063703489213836E-2</v>
      </c>
      <c r="P20" s="613">
        <f t="shared" si="13"/>
        <v>7.4891067538126369E-2</v>
      </c>
      <c r="Q20" s="10"/>
      <c r="R20" s="10"/>
      <c r="S20" s="10"/>
      <c r="T20" s="10"/>
      <c r="U20" s="10"/>
      <c r="BO20" s="5" t="s">
        <v>38</v>
      </c>
    </row>
    <row r="21" spans="3:67" ht="24" customHeight="1" x14ac:dyDescent="0.25">
      <c r="C21" s="349" t="s">
        <v>64</v>
      </c>
      <c r="D21" s="240">
        <f>D27/D28</f>
        <v>0.60685591858596677</v>
      </c>
      <c r="E21" s="328">
        <f t="shared" ref="E21:P21" si="14">E27/E28</f>
        <v>0.35897435897435898</v>
      </c>
      <c r="F21" s="328">
        <f t="shared" si="14"/>
        <v>0.46666666666666667</v>
      </c>
      <c r="G21" s="328">
        <f t="shared" si="14"/>
        <v>0.39534883720930231</v>
      </c>
      <c r="H21" s="329">
        <f t="shared" si="14"/>
        <v>0.5859375</v>
      </c>
      <c r="I21" s="329">
        <f t="shared" si="14"/>
        <v>0.36702127659574468</v>
      </c>
      <c r="J21" s="454">
        <f t="shared" si="14"/>
        <v>0.55905511811023623</v>
      </c>
      <c r="K21" s="454">
        <f t="shared" si="14"/>
        <v>0.69047619047619047</v>
      </c>
      <c r="L21" s="454">
        <f t="shared" si="14"/>
        <v>0.50819672131147542</v>
      </c>
      <c r="M21" s="454">
        <f t="shared" si="14"/>
        <v>0.65697674418604646</v>
      </c>
      <c r="N21" s="454">
        <f t="shared" si="14"/>
        <v>0.76363636363636367</v>
      </c>
      <c r="O21" s="454">
        <f t="shared" si="14"/>
        <v>0.92397660818713445</v>
      </c>
      <c r="P21" s="614">
        <f t="shared" si="14"/>
        <v>0.84782608695652173</v>
      </c>
      <c r="BO21" s="5" t="s">
        <v>39</v>
      </c>
    </row>
    <row r="22" spans="3:67" ht="24" customHeight="1" x14ac:dyDescent="0.25">
      <c r="C22" s="350" t="s">
        <v>65</v>
      </c>
      <c r="D22" s="242">
        <f>D26/D29</f>
        <v>4.4351073762838467E-3</v>
      </c>
      <c r="E22" s="330">
        <f t="shared" ref="E22:P22" si="15">E26/E29</f>
        <v>4.4247787610619468E-3</v>
      </c>
      <c r="F22" s="330">
        <f>F26/F29</f>
        <v>0</v>
      </c>
      <c r="G22" s="330">
        <f>G26/G29</f>
        <v>1.2195121951219513E-2</v>
      </c>
      <c r="H22" s="331">
        <f t="shared" si="15"/>
        <v>3.6101083032490976E-3</v>
      </c>
      <c r="I22" s="331">
        <f t="shared" si="15"/>
        <v>3.4364261168384879E-3</v>
      </c>
      <c r="J22" s="455">
        <f t="shared" si="15"/>
        <v>6.4935064935064939E-3</v>
      </c>
      <c r="K22" s="455">
        <f t="shared" si="15"/>
        <v>0</v>
      </c>
      <c r="L22" s="455">
        <f t="shared" si="15"/>
        <v>5.5555555555555558E-3</v>
      </c>
      <c r="M22" s="455">
        <f t="shared" si="15"/>
        <v>4.5351473922902496E-3</v>
      </c>
      <c r="N22" s="455">
        <f t="shared" si="15"/>
        <v>2.2271714922048997E-3</v>
      </c>
      <c r="O22" s="455">
        <f t="shared" si="15"/>
        <v>5.6074766355140183E-3</v>
      </c>
      <c r="P22" s="615">
        <f t="shared" si="15"/>
        <v>5.8252427184466021E-3</v>
      </c>
      <c r="BO22" s="5" t="s">
        <v>40</v>
      </c>
    </row>
    <row r="23" spans="3:67" x14ac:dyDescent="0.25">
      <c r="C23" s="33" t="s">
        <v>47</v>
      </c>
      <c r="D23" s="33"/>
      <c r="E23" s="25"/>
      <c r="F23" s="25"/>
      <c r="G23" s="4"/>
      <c r="H23" s="4"/>
      <c r="I23" s="4"/>
      <c r="J23" s="4"/>
      <c r="K23" s="4"/>
      <c r="L23" s="4"/>
      <c r="M23" s="4"/>
      <c r="N23" s="4"/>
      <c r="O23" s="4"/>
      <c r="BO23" s="5" t="s">
        <v>41</v>
      </c>
    </row>
    <row r="24" spans="3:67" hidden="1" x14ac:dyDescent="0.25">
      <c r="C24" s="419" t="s">
        <v>32</v>
      </c>
      <c r="D24" s="420">
        <f>SUM(E24:P24)</f>
        <v>3921</v>
      </c>
      <c r="E24" s="264">
        <v>214</v>
      </c>
      <c r="F24" s="264">
        <v>249</v>
      </c>
      <c r="G24" s="268">
        <v>245</v>
      </c>
      <c r="H24" s="268">
        <v>246</v>
      </c>
      <c r="I24" s="268">
        <v>262</v>
      </c>
      <c r="J24" s="268">
        <v>273</v>
      </c>
      <c r="K24" s="268">
        <v>336</v>
      </c>
      <c r="L24" s="268">
        <v>331</v>
      </c>
      <c r="M24" s="268">
        <v>389</v>
      </c>
      <c r="N24" s="268">
        <v>451</v>
      </c>
      <c r="O24" s="268">
        <v>459</v>
      </c>
      <c r="P24" s="269">
        <v>466</v>
      </c>
      <c r="Q24" s="262"/>
      <c r="R24" s="10"/>
      <c r="S24" s="262"/>
      <c r="T24" s="262"/>
      <c r="U24" s="262"/>
    </row>
    <row r="25" spans="3:67" hidden="1" x14ac:dyDescent="0.25">
      <c r="C25" s="421" t="s">
        <v>34</v>
      </c>
      <c r="D25" s="420">
        <f>SUM(E25:P25)</f>
        <v>366</v>
      </c>
      <c r="E25" s="269">
        <v>31</v>
      </c>
      <c r="F25" s="422">
        <v>29</v>
      </c>
      <c r="G25" s="269">
        <v>31</v>
      </c>
      <c r="H25" s="269">
        <v>30</v>
      </c>
      <c r="I25" s="269">
        <v>31</v>
      </c>
      <c r="J25" s="269">
        <v>30</v>
      </c>
      <c r="K25" s="269">
        <v>31</v>
      </c>
      <c r="L25" s="269">
        <v>31</v>
      </c>
      <c r="M25" s="269">
        <v>30</v>
      </c>
      <c r="N25" s="269">
        <v>31</v>
      </c>
      <c r="O25" s="269">
        <v>30</v>
      </c>
      <c r="P25" s="269">
        <v>31</v>
      </c>
      <c r="Q25" s="262"/>
      <c r="R25" s="10"/>
      <c r="S25" s="262"/>
      <c r="T25" s="262"/>
      <c r="U25" s="262"/>
    </row>
    <row r="26" spans="3:67" hidden="1" x14ac:dyDescent="0.25">
      <c r="C26" s="262" t="s">
        <v>66</v>
      </c>
      <c r="D26" s="420">
        <f>SUM(E26:P26)</f>
        <v>19</v>
      </c>
      <c r="E26" s="268">
        <v>1</v>
      </c>
      <c r="F26" s="268">
        <v>0</v>
      </c>
      <c r="G26" s="269">
        <v>3</v>
      </c>
      <c r="H26" s="269">
        <v>1</v>
      </c>
      <c r="I26" s="269">
        <v>1</v>
      </c>
      <c r="J26" s="269">
        <v>2</v>
      </c>
      <c r="K26" s="269">
        <v>0</v>
      </c>
      <c r="L26" s="269">
        <v>2</v>
      </c>
      <c r="M26" s="269">
        <v>2</v>
      </c>
      <c r="N26" s="269">
        <v>1</v>
      </c>
      <c r="O26" s="269">
        <v>3</v>
      </c>
      <c r="P26" s="269">
        <v>3</v>
      </c>
      <c r="Q26" s="262"/>
      <c r="R26" s="10"/>
      <c r="S26" s="262"/>
      <c r="T26" s="262"/>
      <c r="U26" s="262"/>
    </row>
    <row r="27" spans="3:67" hidden="1" x14ac:dyDescent="0.25">
      <c r="C27" s="263" t="s">
        <v>67</v>
      </c>
      <c r="D27" s="420">
        <f t="shared" ref="D27:D30" si="16">SUM(E27:P27)</f>
        <v>1133</v>
      </c>
      <c r="E27" s="268">
        <v>42</v>
      </c>
      <c r="F27" s="268">
        <v>63</v>
      </c>
      <c r="G27" s="269">
        <v>51</v>
      </c>
      <c r="H27" s="269">
        <v>75</v>
      </c>
      <c r="I27" s="269">
        <v>69</v>
      </c>
      <c r="J27" s="269">
        <v>71</v>
      </c>
      <c r="K27" s="269">
        <v>116</v>
      </c>
      <c r="L27" s="269">
        <v>93</v>
      </c>
      <c r="M27" s="269">
        <v>113</v>
      </c>
      <c r="N27" s="269">
        <v>126</v>
      </c>
      <c r="O27" s="269">
        <v>158</v>
      </c>
      <c r="P27" s="269">
        <v>156</v>
      </c>
      <c r="Q27" s="262"/>
      <c r="R27" s="10"/>
      <c r="S27" s="262"/>
      <c r="T27" s="262"/>
      <c r="U27" s="262"/>
    </row>
    <row r="28" spans="3:67" hidden="1" x14ac:dyDescent="0.25">
      <c r="C28" s="263" t="s">
        <v>68</v>
      </c>
      <c r="D28" s="420">
        <f t="shared" si="16"/>
        <v>1867</v>
      </c>
      <c r="E28" s="268">
        <v>117</v>
      </c>
      <c r="F28" s="268">
        <v>135</v>
      </c>
      <c r="G28" s="269">
        <v>129</v>
      </c>
      <c r="H28" s="269">
        <v>128</v>
      </c>
      <c r="I28" s="269">
        <v>188</v>
      </c>
      <c r="J28" s="269">
        <v>127</v>
      </c>
      <c r="K28" s="269">
        <v>168</v>
      </c>
      <c r="L28" s="269">
        <v>183</v>
      </c>
      <c r="M28" s="269">
        <v>172</v>
      </c>
      <c r="N28" s="269">
        <v>165</v>
      </c>
      <c r="O28" s="269">
        <v>171</v>
      </c>
      <c r="P28" s="269">
        <v>184</v>
      </c>
      <c r="Q28" s="262"/>
      <c r="R28" s="10"/>
      <c r="S28" s="262"/>
      <c r="T28" s="262"/>
      <c r="U28" s="262"/>
    </row>
    <row r="29" spans="3:67" hidden="1" x14ac:dyDescent="0.25">
      <c r="C29" s="266" t="s">
        <v>69</v>
      </c>
      <c r="D29" s="420">
        <f t="shared" si="16"/>
        <v>4284</v>
      </c>
      <c r="E29" s="268">
        <v>226</v>
      </c>
      <c r="F29" s="268">
        <v>250</v>
      </c>
      <c r="G29" s="269">
        <v>246</v>
      </c>
      <c r="H29" s="269">
        <v>277</v>
      </c>
      <c r="I29" s="269">
        <v>291</v>
      </c>
      <c r="J29" s="269">
        <v>308</v>
      </c>
      <c r="K29" s="269">
        <v>386</v>
      </c>
      <c r="L29" s="269">
        <v>360</v>
      </c>
      <c r="M29" s="269">
        <v>441</v>
      </c>
      <c r="N29" s="269">
        <v>449</v>
      </c>
      <c r="O29" s="269">
        <v>535</v>
      </c>
      <c r="P29" s="269">
        <v>515</v>
      </c>
      <c r="Q29" s="262"/>
      <c r="R29" s="10"/>
      <c r="S29" s="262"/>
      <c r="T29" s="262"/>
      <c r="U29" s="262"/>
    </row>
    <row r="30" spans="3:67" hidden="1" x14ac:dyDescent="0.25">
      <c r="C30" s="263" t="s">
        <v>99</v>
      </c>
      <c r="D30" s="420">
        <f t="shared" si="16"/>
        <v>71589</v>
      </c>
      <c r="E30" s="268">
        <v>4016</v>
      </c>
      <c r="F30" s="268">
        <v>5174</v>
      </c>
      <c r="G30" s="269">
        <v>4814</v>
      </c>
      <c r="H30" s="269">
        <v>4918</v>
      </c>
      <c r="I30" s="269">
        <v>5379</v>
      </c>
      <c r="J30" s="269">
        <v>5408</v>
      </c>
      <c r="K30" s="269">
        <v>5655</v>
      </c>
      <c r="L30" s="269">
        <v>7080</v>
      </c>
      <c r="M30" s="269">
        <v>7592</v>
      </c>
      <c r="N30" s="269">
        <v>7302</v>
      </c>
      <c r="O30" s="269">
        <v>6907</v>
      </c>
      <c r="P30" s="269">
        <v>7344</v>
      </c>
      <c r="Q30" s="262"/>
      <c r="R30" s="10"/>
      <c r="S30" s="262"/>
      <c r="T30" s="262"/>
      <c r="U30" s="262"/>
    </row>
    <row r="31" spans="3:67" hidden="1" x14ac:dyDescent="0.25">
      <c r="C31" s="263" t="s">
        <v>53</v>
      </c>
      <c r="D31" s="420">
        <f>SUM(E31:P31)</f>
        <v>2564</v>
      </c>
      <c r="E31" s="268">
        <v>217</v>
      </c>
      <c r="F31" s="268">
        <v>204</v>
      </c>
      <c r="G31" s="269">
        <v>218</v>
      </c>
      <c r="H31" s="269">
        <v>210</v>
      </c>
      <c r="I31" s="269">
        <v>217</v>
      </c>
      <c r="J31" s="269">
        <v>210</v>
      </c>
      <c r="K31" s="269">
        <v>217</v>
      </c>
      <c r="L31" s="269">
        <v>217</v>
      </c>
      <c r="M31" s="269">
        <v>210</v>
      </c>
      <c r="N31" s="269">
        <v>217</v>
      </c>
      <c r="O31" s="269">
        <v>210</v>
      </c>
      <c r="P31" s="269">
        <v>217</v>
      </c>
      <c r="Q31" s="262"/>
      <c r="R31" s="10"/>
      <c r="S31" s="262"/>
      <c r="T31" s="262"/>
      <c r="U31" s="262"/>
    </row>
    <row r="32" spans="3:67" hidden="1" x14ac:dyDescent="0.25">
      <c r="C32" s="262" t="s">
        <v>178</v>
      </c>
      <c r="D32" s="420">
        <f>SUM(E32:P32)</f>
        <v>7</v>
      </c>
      <c r="E32" s="269">
        <v>0</v>
      </c>
      <c r="F32" s="269">
        <v>0</v>
      </c>
      <c r="G32" s="269">
        <v>0</v>
      </c>
      <c r="H32" s="269">
        <v>1</v>
      </c>
      <c r="I32" s="269">
        <v>1</v>
      </c>
      <c r="J32" s="269">
        <v>0</v>
      </c>
      <c r="K32" s="269">
        <v>0</v>
      </c>
      <c r="L32" s="269">
        <v>0</v>
      </c>
      <c r="M32" s="269">
        <v>0</v>
      </c>
      <c r="N32" s="269">
        <v>2</v>
      </c>
      <c r="O32" s="269">
        <v>0</v>
      </c>
      <c r="P32" s="269">
        <v>3</v>
      </c>
      <c r="Q32" s="262"/>
      <c r="R32" s="10"/>
      <c r="S32" s="262"/>
      <c r="T32" s="262"/>
      <c r="U32" s="262"/>
    </row>
    <row r="33" spans="3:21" hidden="1" x14ac:dyDescent="0.25">
      <c r="C33" s="262" t="s">
        <v>179</v>
      </c>
      <c r="D33" s="420">
        <f>SUM(E33:P33)</f>
        <v>1</v>
      </c>
      <c r="E33" s="269">
        <v>0</v>
      </c>
      <c r="F33" s="269">
        <v>0</v>
      </c>
      <c r="G33" s="269">
        <v>0</v>
      </c>
      <c r="H33" s="269">
        <v>0</v>
      </c>
      <c r="I33" s="269">
        <v>0</v>
      </c>
      <c r="J33" s="269">
        <v>0</v>
      </c>
      <c r="K33" s="269">
        <v>0</v>
      </c>
      <c r="L33" s="269">
        <v>0</v>
      </c>
      <c r="M33" s="269">
        <v>0</v>
      </c>
      <c r="N33" s="269">
        <v>0</v>
      </c>
      <c r="O33" s="269">
        <v>0</v>
      </c>
      <c r="P33" s="269">
        <v>1</v>
      </c>
      <c r="Q33" s="262"/>
      <c r="R33" s="10"/>
      <c r="S33" s="262"/>
      <c r="T33" s="262"/>
      <c r="U33" s="262"/>
    </row>
    <row r="34" spans="3:21" hidden="1" x14ac:dyDescent="0.25">
      <c r="C34" s="262" t="s">
        <v>203</v>
      </c>
      <c r="D34" s="420">
        <f>SUM(E34:P34)</f>
        <v>3586</v>
      </c>
      <c r="E34" s="470">
        <v>223</v>
      </c>
      <c r="F34" s="470">
        <v>241</v>
      </c>
      <c r="G34" s="471">
        <v>228</v>
      </c>
      <c r="H34" s="471">
        <v>258</v>
      </c>
      <c r="I34" s="471">
        <v>264</v>
      </c>
      <c r="J34" s="471">
        <v>261</v>
      </c>
      <c r="K34" s="471">
        <v>338</v>
      </c>
      <c r="L34" s="471">
        <v>296</v>
      </c>
      <c r="M34" s="471">
        <v>389</v>
      </c>
      <c r="N34" s="269">
        <v>118</v>
      </c>
      <c r="O34" s="269">
        <v>485</v>
      </c>
      <c r="P34" s="269">
        <v>485</v>
      </c>
      <c r="Q34" s="262"/>
      <c r="R34" s="10"/>
      <c r="S34" s="262"/>
      <c r="T34" s="262"/>
      <c r="U34" s="262"/>
    </row>
    <row r="35" spans="3:21" x14ac:dyDescent="0.25">
      <c r="C35" s="262"/>
      <c r="D35" s="262"/>
      <c r="E35" s="262"/>
      <c r="F35" s="262"/>
      <c r="G35" s="262"/>
      <c r="H35" s="262"/>
      <c r="I35" s="262"/>
      <c r="J35" s="262"/>
      <c r="K35" s="469"/>
      <c r="L35" s="469"/>
      <c r="M35" s="469"/>
      <c r="N35" s="262"/>
      <c r="O35" s="262"/>
      <c r="P35" s="262"/>
      <c r="Q35" s="262"/>
      <c r="R35" s="10"/>
      <c r="S35" s="262"/>
      <c r="T35" s="262"/>
      <c r="U35" s="262"/>
    </row>
    <row r="36" spans="3:21" x14ac:dyDescent="0.25">
      <c r="C36" s="10"/>
      <c r="D36" s="10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10"/>
      <c r="R36" s="10"/>
      <c r="S36" s="262"/>
      <c r="T36" s="262"/>
      <c r="U36" s="262"/>
    </row>
    <row r="37" spans="3:21" x14ac:dyDescent="0.25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262"/>
      <c r="T37" s="262"/>
      <c r="U37" s="262"/>
    </row>
    <row r="38" spans="3:21" x14ac:dyDescent="0.25"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</row>
    <row r="39" spans="3:21" x14ac:dyDescent="0.25">
      <c r="C39" s="10"/>
      <c r="D39" s="10"/>
      <c r="E39" s="10"/>
      <c r="F39" s="10"/>
      <c r="G39" s="10"/>
      <c r="H39" s="10"/>
      <c r="I39" s="10"/>
    </row>
  </sheetData>
  <mergeCells count="1">
    <mergeCell ref="A11:B11"/>
  </mergeCells>
  <pageMargins left="0.23622047244094491" right="0" top="0.39370078740157483" bottom="0.35433070866141736" header="0.31496062992125984" footer="0.31496062992125984"/>
  <pageSetup paperSize="9" scale="75" orientation="portrait" horizontalDpi="4294967294" verticalDpi="4294967294" r:id="rId1"/>
  <ignoredErrors>
    <ignoredError sqref="H16:J16 I17:J17 H20:J20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C000"/>
  </sheetPr>
  <dimension ref="A2:BP100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R24" sqref="R24"/>
    </sheetView>
  </sheetViews>
  <sheetFormatPr baseColWidth="10" defaultRowHeight="15" x14ac:dyDescent="0.25"/>
  <cols>
    <col min="1" max="1" width="19.140625" style="1" customWidth="1"/>
    <col min="2" max="2" width="5.5703125" style="1" customWidth="1"/>
    <col min="3" max="3" width="5.140625" style="1" customWidth="1"/>
    <col min="4" max="4" width="48.85546875" style="1" customWidth="1"/>
    <col min="5" max="5" width="8.7109375" style="1" customWidth="1"/>
    <col min="6" max="11" width="7.85546875" style="1" customWidth="1"/>
    <col min="12" max="17" width="8.7109375" style="1" customWidth="1"/>
    <col min="18" max="18" width="11.42578125" style="1" customWidth="1"/>
    <col min="19" max="19" width="18.28515625" style="1" customWidth="1"/>
    <col min="20" max="20" width="15.140625" style="1" hidden="1" customWidth="1"/>
    <col min="21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40.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00" t="s">
        <v>183</v>
      </c>
      <c r="BP4" s="5"/>
    </row>
    <row r="5" spans="1:68" ht="48.75" customHeight="1" x14ac:dyDescent="0.25">
      <c r="A5" s="6"/>
      <c r="C5" s="647" t="s">
        <v>1</v>
      </c>
      <c r="D5" s="649"/>
      <c r="E5" s="8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504" t="s">
        <v>13</v>
      </c>
      <c r="Q5" s="7" t="s">
        <v>14</v>
      </c>
      <c r="R5" s="9"/>
      <c r="S5" s="9"/>
      <c r="T5" s="400" t="s">
        <v>182</v>
      </c>
      <c r="U5" s="10"/>
      <c r="V5" s="10"/>
      <c r="BP5" s="5" t="s">
        <v>15</v>
      </c>
    </row>
    <row r="6" spans="1:68" ht="20.25" customHeight="1" x14ac:dyDescent="0.25">
      <c r="C6" s="141" t="s">
        <v>158</v>
      </c>
      <c r="D6" s="142"/>
      <c r="E6" s="143">
        <f>SUM(F6:Q6)</f>
        <v>3671</v>
      </c>
      <c r="F6" s="143">
        <f>SUM(F7:F18)</f>
        <v>273</v>
      </c>
      <c r="G6" s="143">
        <f t="shared" ref="G6:Q6" si="0">SUM(G7:G18)</f>
        <v>336</v>
      </c>
      <c r="H6" s="143">
        <f t="shared" si="0"/>
        <v>312</v>
      </c>
      <c r="I6" s="143">
        <f t="shared" si="0"/>
        <v>244</v>
      </c>
      <c r="J6" s="143">
        <f t="shared" si="0"/>
        <v>272</v>
      </c>
      <c r="K6" s="143">
        <f t="shared" si="0"/>
        <v>295</v>
      </c>
      <c r="L6" s="143">
        <f t="shared" si="0"/>
        <v>270</v>
      </c>
      <c r="M6" s="143">
        <f t="shared" si="0"/>
        <v>312</v>
      </c>
      <c r="N6" s="143">
        <f t="shared" si="0"/>
        <v>340</v>
      </c>
      <c r="O6" s="143">
        <f t="shared" si="0"/>
        <v>366</v>
      </c>
      <c r="P6" s="179">
        <f t="shared" si="0"/>
        <v>304</v>
      </c>
      <c r="Q6" s="144">
        <f t="shared" si="0"/>
        <v>347</v>
      </c>
      <c r="R6" s="516"/>
      <c r="S6" s="9"/>
      <c r="T6" s="9"/>
      <c r="U6" s="10"/>
      <c r="V6" s="10"/>
      <c r="BP6" s="5" t="s">
        <v>16</v>
      </c>
    </row>
    <row r="7" spans="1:68" ht="15" customHeight="1" x14ac:dyDescent="0.25">
      <c r="C7" s="80"/>
      <c r="D7" s="414" t="s">
        <v>103</v>
      </c>
      <c r="E7" s="81">
        <f t="shared" ref="E7:E51" si="1">SUM(F7:Q7)</f>
        <v>240</v>
      </c>
      <c r="F7" s="36">
        <v>19</v>
      </c>
      <c r="G7" s="36">
        <v>15</v>
      </c>
      <c r="H7" s="336">
        <v>24</v>
      </c>
      <c r="I7" s="336">
        <v>15</v>
      </c>
      <c r="J7" s="336">
        <v>14</v>
      </c>
      <c r="K7" s="336">
        <v>16</v>
      </c>
      <c r="L7" s="336">
        <v>10</v>
      </c>
      <c r="M7" s="336">
        <v>31</v>
      </c>
      <c r="N7" s="336">
        <v>23</v>
      </c>
      <c r="O7" s="336">
        <v>29</v>
      </c>
      <c r="P7" s="336">
        <v>24</v>
      </c>
      <c r="Q7" s="83">
        <v>20</v>
      </c>
      <c r="R7" s="516"/>
      <c r="S7" s="9"/>
      <c r="T7" s="9"/>
      <c r="U7" s="10"/>
      <c r="V7" s="10"/>
      <c r="BP7" s="5"/>
    </row>
    <row r="8" spans="1:68" ht="15" customHeight="1" x14ac:dyDescent="0.25">
      <c r="C8" s="80"/>
      <c r="D8" s="414" t="s">
        <v>91</v>
      </c>
      <c r="E8" s="81">
        <f t="shared" si="1"/>
        <v>360</v>
      </c>
      <c r="F8" s="36">
        <v>23</v>
      </c>
      <c r="G8" s="36">
        <v>32</v>
      </c>
      <c r="H8" s="336">
        <v>39</v>
      </c>
      <c r="I8" s="336">
        <v>26</v>
      </c>
      <c r="J8" s="336">
        <v>26</v>
      </c>
      <c r="K8" s="336">
        <v>30</v>
      </c>
      <c r="L8" s="336">
        <v>21</v>
      </c>
      <c r="M8" s="336">
        <v>33</v>
      </c>
      <c r="N8" s="336">
        <v>28</v>
      </c>
      <c r="O8" s="336">
        <v>34</v>
      </c>
      <c r="P8" s="336">
        <v>33</v>
      </c>
      <c r="Q8" s="83">
        <v>35</v>
      </c>
      <c r="R8" s="516"/>
      <c r="S8" s="9"/>
      <c r="T8" s="9"/>
      <c r="U8" s="10"/>
      <c r="V8" s="10"/>
      <c r="BP8" s="5"/>
    </row>
    <row r="9" spans="1:68" ht="15" customHeight="1" x14ac:dyDescent="0.25">
      <c r="C9" s="80"/>
      <c r="D9" s="414" t="s">
        <v>142</v>
      </c>
      <c r="E9" s="81">
        <f t="shared" si="1"/>
        <v>426</v>
      </c>
      <c r="F9" s="36">
        <v>17</v>
      </c>
      <c r="G9" s="36">
        <v>58</v>
      </c>
      <c r="H9" s="336">
        <v>23</v>
      </c>
      <c r="I9" s="336">
        <v>18</v>
      </c>
      <c r="J9" s="336">
        <v>24</v>
      </c>
      <c r="K9" s="336">
        <v>44</v>
      </c>
      <c r="L9" s="336">
        <v>18</v>
      </c>
      <c r="M9" s="336">
        <v>27</v>
      </c>
      <c r="N9" s="336">
        <v>36</v>
      </c>
      <c r="O9" s="336">
        <v>61</v>
      </c>
      <c r="P9" s="336">
        <v>14</v>
      </c>
      <c r="Q9" s="83">
        <v>86</v>
      </c>
      <c r="R9" s="516"/>
      <c r="S9" s="9"/>
      <c r="T9" s="66"/>
      <c r="U9" s="10"/>
      <c r="V9" s="10"/>
      <c r="BP9" s="5"/>
    </row>
    <row r="10" spans="1:68" ht="15" customHeight="1" x14ac:dyDescent="0.25">
      <c r="C10" s="80"/>
      <c r="D10" s="414" t="s">
        <v>143</v>
      </c>
      <c r="E10" s="81">
        <f t="shared" si="1"/>
        <v>18</v>
      </c>
      <c r="F10" s="36">
        <v>1</v>
      </c>
      <c r="G10" s="36">
        <v>2</v>
      </c>
      <c r="H10" s="336">
        <v>4</v>
      </c>
      <c r="I10" s="336">
        <v>1</v>
      </c>
      <c r="J10" s="336">
        <v>1</v>
      </c>
      <c r="K10" s="336">
        <v>1</v>
      </c>
      <c r="L10" s="336">
        <v>2</v>
      </c>
      <c r="M10" s="336">
        <v>2</v>
      </c>
      <c r="N10" s="336">
        <v>1</v>
      </c>
      <c r="O10" s="336">
        <v>1</v>
      </c>
      <c r="P10" s="336">
        <v>2</v>
      </c>
      <c r="Q10" s="83">
        <v>0</v>
      </c>
      <c r="R10" s="516"/>
      <c r="S10" s="9"/>
      <c r="T10" s="66"/>
      <c r="U10" s="10"/>
      <c r="V10" s="10"/>
      <c r="BP10" s="5"/>
    </row>
    <row r="11" spans="1:68" ht="15" customHeight="1" x14ac:dyDescent="0.25">
      <c r="C11" s="80"/>
      <c r="D11" s="414" t="s">
        <v>153</v>
      </c>
      <c r="E11" s="81">
        <f t="shared" si="1"/>
        <v>606</v>
      </c>
      <c r="F11" s="36">
        <v>35</v>
      </c>
      <c r="G11" s="36">
        <v>41</v>
      </c>
      <c r="H11" s="336">
        <v>53</v>
      </c>
      <c r="I11" s="336">
        <v>46</v>
      </c>
      <c r="J11" s="336">
        <v>49</v>
      </c>
      <c r="K11" s="336">
        <v>55</v>
      </c>
      <c r="L11" s="336">
        <v>47</v>
      </c>
      <c r="M11" s="336">
        <v>36</v>
      </c>
      <c r="N11" s="336">
        <v>66</v>
      </c>
      <c r="O11" s="336">
        <v>67</v>
      </c>
      <c r="P11" s="336">
        <v>57</v>
      </c>
      <c r="Q11" s="83">
        <v>54</v>
      </c>
      <c r="R11" s="516"/>
      <c r="S11" s="9"/>
      <c r="T11" s="66"/>
      <c r="U11" s="10"/>
      <c r="V11" s="10"/>
      <c r="BP11" s="5"/>
    </row>
    <row r="12" spans="1:68" ht="15" customHeight="1" x14ac:dyDescent="0.25">
      <c r="C12" s="80"/>
      <c r="D12" s="414" t="s">
        <v>93</v>
      </c>
      <c r="E12" s="81">
        <f t="shared" si="1"/>
        <v>549</v>
      </c>
      <c r="F12" s="36">
        <v>37</v>
      </c>
      <c r="G12" s="36">
        <v>54</v>
      </c>
      <c r="H12" s="336">
        <v>50</v>
      </c>
      <c r="I12" s="336">
        <v>44</v>
      </c>
      <c r="J12" s="336">
        <v>46</v>
      </c>
      <c r="K12" s="336">
        <v>44</v>
      </c>
      <c r="L12" s="336">
        <v>50</v>
      </c>
      <c r="M12" s="336">
        <v>63</v>
      </c>
      <c r="N12" s="336">
        <v>51</v>
      </c>
      <c r="O12" s="336">
        <v>37</v>
      </c>
      <c r="P12" s="336">
        <v>42</v>
      </c>
      <c r="Q12" s="83">
        <v>31</v>
      </c>
      <c r="R12" s="516"/>
      <c r="S12" s="9"/>
      <c r="T12" s="66"/>
      <c r="U12" s="10"/>
      <c r="V12" s="10"/>
      <c r="BP12" s="5"/>
    </row>
    <row r="13" spans="1:68" ht="15" customHeight="1" x14ac:dyDescent="0.25">
      <c r="C13" s="80"/>
      <c r="D13" s="414" t="s">
        <v>144</v>
      </c>
      <c r="E13" s="81">
        <f t="shared" si="1"/>
        <v>31</v>
      </c>
      <c r="F13" s="36">
        <v>5</v>
      </c>
      <c r="G13" s="36">
        <v>2</v>
      </c>
      <c r="H13" s="336">
        <v>1</v>
      </c>
      <c r="I13" s="336">
        <v>8</v>
      </c>
      <c r="J13" s="336">
        <v>6</v>
      </c>
      <c r="K13" s="336">
        <v>5</v>
      </c>
      <c r="L13" s="336">
        <v>1</v>
      </c>
      <c r="M13" s="336">
        <v>1</v>
      </c>
      <c r="N13" s="336">
        <v>0</v>
      </c>
      <c r="O13" s="336">
        <v>0</v>
      </c>
      <c r="P13" s="336">
        <v>0</v>
      </c>
      <c r="Q13" s="83">
        <v>2</v>
      </c>
      <c r="R13" s="516"/>
      <c r="S13" s="9"/>
      <c r="T13" s="66"/>
      <c r="U13" s="10"/>
      <c r="V13" s="10"/>
      <c r="BP13" s="5"/>
    </row>
    <row r="14" spans="1:68" ht="15" customHeight="1" x14ac:dyDescent="0.25">
      <c r="C14" s="80"/>
      <c r="D14" s="414" t="s">
        <v>145</v>
      </c>
      <c r="E14" s="81">
        <f t="shared" si="1"/>
        <v>116</v>
      </c>
      <c r="F14" s="36">
        <v>7</v>
      </c>
      <c r="G14" s="36">
        <v>5</v>
      </c>
      <c r="H14" s="336">
        <v>4</v>
      </c>
      <c r="I14" s="336">
        <v>5</v>
      </c>
      <c r="J14" s="336">
        <v>6</v>
      </c>
      <c r="K14" s="336">
        <v>9</v>
      </c>
      <c r="L14" s="336">
        <v>8</v>
      </c>
      <c r="M14" s="336">
        <v>17</v>
      </c>
      <c r="N14" s="336">
        <v>21</v>
      </c>
      <c r="O14" s="336">
        <v>14</v>
      </c>
      <c r="P14" s="336">
        <v>11</v>
      </c>
      <c r="Q14" s="83">
        <v>9</v>
      </c>
      <c r="R14" s="516"/>
      <c r="S14" s="9"/>
      <c r="T14" s="66"/>
      <c r="U14" s="10"/>
      <c r="V14" s="65"/>
      <c r="BP14" s="5"/>
    </row>
    <row r="15" spans="1:68" ht="15" customHeight="1" x14ac:dyDescent="0.25">
      <c r="C15" s="80"/>
      <c r="D15" s="414" t="s">
        <v>146</v>
      </c>
      <c r="E15" s="81">
        <f t="shared" si="1"/>
        <v>120</v>
      </c>
      <c r="F15" s="36">
        <v>10</v>
      </c>
      <c r="G15" s="36">
        <v>9</v>
      </c>
      <c r="H15" s="336">
        <v>12</v>
      </c>
      <c r="I15" s="336">
        <v>8</v>
      </c>
      <c r="J15" s="336">
        <v>10</v>
      </c>
      <c r="K15" s="336">
        <v>6</v>
      </c>
      <c r="L15" s="336">
        <v>12</v>
      </c>
      <c r="M15" s="336">
        <v>6</v>
      </c>
      <c r="N15" s="336">
        <v>12</v>
      </c>
      <c r="O15" s="336">
        <v>6</v>
      </c>
      <c r="P15" s="336">
        <v>15</v>
      </c>
      <c r="Q15" s="83">
        <v>14</v>
      </c>
      <c r="R15" s="516"/>
      <c r="S15" s="9"/>
      <c r="T15" s="66"/>
      <c r="U15" s="10"/>
      <c r="V15" s="10"/>
      <c r="BP15" s="5"/>
    </row>
    <row r="16" spans="1:68" ht="15" customHeight="1" x14ac:dyDescent="0.25">
      <c r="C16" s="80"/>
      <c r="D16" s="414" t="s">
        <v>95</v>
      </c>
      <c r="E16" s="81">
        <f t="shared" si="1"/>
        <v>886</v>
      </c>
      <c r="F16" s="36">
        <v>108</v>
      </c>
      <c r="G16" s="36">
        <v>99</v>
      </c>
      <c r="H16" s="336">
        <v>76</v>
      </c>
      <c r="I16" s="336">
        <v>54</v>
      </c>
      <c r="J16" s="336">
        <v>69</v>
      </c>
      <c r="K16" s="336">
        <v>67</v>
      </c>
      <c r="L16" s="336">
        <v>77</v>
      </c>
      <c r="M16" s="336">
        <v>63</v>
      </c>
      <c r="N16" s="336">
        <v>69</v>
      </c>
      <c r="O16" s="336">
        <v>78</v>
      </c>
      <c r="P16" s="336">
        <v>72</v>
      </c>
      <c r="Q16" s="83">
        <v>54</v>
      </c>
      <c r="R16" s="516"/>
      <c r="S16" s="9"/>
      <c r="T16" s="66"/>
      <c r="U16" s="10"/>
      <c r="V16" s="10"/>
      <c r="BP16" s="5"/>
    </row>
    <row r="17" spans="1:68" ht="15" customHeight="1" x14ac:dyDescent="0.25">
      <c r="C17" s="80"/>
      <c r="D17" s="414" t="s">
        <v>147</v>
      </c>
      <c r="E17" s="81">
        <f t="shared" si="1"/>
        <v>153</v>
      </c>
      <c r="F17" s="36">
        <v>1</v>
      </c>
      <c r="G17" s="36">
        <v>6</v>
      </c>
      <c r="H17" s="336">
        <v>12</v>
      </c>
      <c r="I17" s="336">
        <v>8</v>
      </c>
      <c r="J17" s="336">
        <v>10</v>
      </c>
      <c r="K17" s="336">
        <v>8</v>
      </c>
      <c r="L17" s="336">
        <v>10</v>
      </c>
      <c r="M17" s="336">
        <v>16</v>
      </c>
      <c r="N17" s="336">
        <v>15</v>
      </c>
      <c r="O17" s="336">
        <v>22</v>
      </c>
      <c r="P17" s="336">
        <v>16</v>
      </c>
      <c r="Q17" s="83">
        <v>29</v>
      </c>
      <c r="R17" s="516"/>
      <c r="S17" s="9"/>
      <c r="T17" s="66"/>
      <c r="U17" s="10"/>
      <c r="V17" s="10"/>
      <c r="BP17" s="5"/>
    </row>
    <row r="18" spans="1:68" ht="15" customHeight="1" x14ac:dyDescent="0.25">
      <c r="C18" s="156"/>
      <c r="D18" s="415" t="s">
        <v>148</v>
      </c>
      <c r="E18" s="94">
        <f t="shared" si="1"/>
        <v>166</v>
      </c>
      <c r="F18" s="95">
        <v>10</v>
      </c>
      <c r="G18" s="95">
        <v>13</v>
      </c>
      <c r="H18" s="352">
        <v>14</v>
      </c>
      <c r="I18" s="352">
        <v>11</v>
      </c>
      <c r="J18" s="352">
        <v>11</v>
      </c>
      <c r="K18" s="336">
        <v>10</v>
      </c>
      <c r="L18" s="336">
        <v>14</v>
      </c>
      <c r="M18" s="336">
        <v>17</v>
      </c>
      <c r="N18" s="336">
        <v>18</v>
      </c>
      <c r="O18" s="336">
        <v>17</v>
      </c>
      <c r="P18" s="336">
        <v>18</v>
      </c>
      <c r="Q18" s="500">
        <v>13</v>
      </c>
      <c r="R18" s="516"/>
      <c r="S18" s="9"/>
      <c r="T18" s="66"/>
      <c r="U18" s="10"/>
      <c r="V18" s="10"/>
      <c r="BP18" s="5"/>
    </row>
    <row r="19" spans="1:68" ht="20.25" customHeight="1" x14ac:dyDescent="0.25">
      <c r="A19" s="646"/>
      <c r="B19" s="646"/>
      <c r="C19" s="145" t="s">
        <v>70</v>
      </c>
      <c r="D19" s="49"/>
      <c r="E19" s="81">
        <f t="shared" si="1"/>
        <v>1647</v>
      </c>
      <c r="F19" s="81">
        <f t="shared" ref="F19:Q19" si="2">SUM(F20:F38)</f>
        <v>124</v>
      </c>
      <c r="G19" s="81">
        <f t="shared" si="2"/>
        <v>99</v>
      </c>
      <c r="H19" s="179">
        <f t="shared" si="2"/>
        <v>110</v>
      </c>
      <c r="I19" s="179">
        <f t="shared" si="2"/>
        <v>126</v>
      </c>
      <c r="J19" s="179">
        <f t="shared" si="2"/>
        <v>139</v>
      </c>
      <c r="K19" s="124">
        <f t="shared" si="2"/>
        <v>134</v>
      </c>
      <c r="L19" s="124">
        <f t="shared" si="2"/>
        <v>132</v>
      </c>
      <c r="M19" s="396">
        <f t="shared" si="2"/>
        <v>160</v>
      </c>
      <c r="N19" s="124">
        <f t="shared" si="2"/>
        <v>171</v>
      </c>
      <c r="O19" s="124">
        <f t="shared" si="2"/>
        <v>164</v>
      </c>
      <c r="P19" s="124">
        <f t="shared" si="2"/>
        <v>161</v>
      </c>
      <c r="Q19" s="436">
        <f t="shared" si="2"/>
        <v>127</v>
      </c>
      <c r="R19" s="27"/>
      <c r="S19" s="9"/>
      <c r="T19" s="66"/>
      <c r="U19" s="10"/>
      <c r="V19" s="10"/>
      <c r="BP19" s="5" t="s">
        <v>18</v>
      </c>
    </row>
    <row r="20" spans="1:68" ht="15" customHeight="1" x14ac:dyDescent="0.25">
      <c r="A20" s="12"/>
      <c r="B20" s="12"/>
      <c r="C20" s="84"/>
      <c r="D20" s="414" t="s">
        <v>149</v>
      </c>
      <c r="E20" s="81">
        <f t="shared" si="1"/>
        <v>81</v>
      </c>
      <c r="F20" s="36">
        <v>17</v>
      </c>
      <c r="G20" s="36">
        <v>11</v>
      </c>
      <c r="H20" s="29">
        <v>11</v>
      </c>
      <c r="I20" s="29">
        <v>14</v>
      </c>
      <c r="J20" s="29">
        <v>9</v>
      </c>
      <c r="K20" s="29">
        <v>11</v>
      </c>
      <c r="L20" s="29">
        <v>4</v>
      </c>
      <c r="M20" s="29">
        <v>0</v>
      </c>
      <c r="N20" s="475">
        <v>1</v>
      </c>
      <c r="O20" s="484">
        <v>2</v>
      </c>
      <c r="P20" s="484">
        <v>1</v>
      </c>
      <c r="Q20" s="478">
        <v>0</v>
      </c>
      <c r="R20" s="27"/>
      <c r="S20" s="9"/>
      <c r="T20" s="66"/>
      <c r="U20" s="10"/>
      <c r="V20" s="10"/>
      <c r="BP20" s="5"/>
    </row>
    <row r="21" spans="1:68" ht="15" customHeight="1" x14ac:dyDescent="0.25">
      <c r="A21" s="12"/>
      <c r="B21" s="12"/>
      <c r="C21" s="84"/>
      <c r="D21" s="414" t="s">
        <v>150</v>
      </c>
      <c r="E21" s="81">
        <f t="shared" si="1"/>
        <v>135</v>
      </c>
      <c r="F21" s="36">
        <v>12</v>
      </c>
      <c r="G21" s="36">
        <v>7</v>
      </c>
      <c r="H21" s="29">
        <v>10</v>
      </c>
      <c r="I21" s="29">
        <v>7</v>
      </c>
      <c r="J21" s="29">
        <v>15</v>
      </c>
      <c r="K21" s="29">
        <v>9</v>
      </c>
      <c r="L21" s="29">
        <v>10</v>
      </c>
      <c r="M21" s="29">
        <v>5</v>
      </c>
      <c r="N21" s="475">
        <v>16</v>
      </c>
      <c r="O21" s="484">
        <v>20</v>
      </c>
      <c r="P21" s="484">
        <v>12</v>
      </c>
      <c r="Q21" s="478">
        <v>12</v>
      </c>
      <c r="R21" s="27"/>
      <c r="BP21" s="5"/>
    </row>
    <row r="22" spans="1:68" ht="15" customHeight="1" x14ac:dyDescent="0.25">
      <c r="A22" s="12"/>
      <c r="B22" s="12"/>
      <c r="C22" s="84"/>
      <c r="D22" s="414" t="s">
        <v>151</v>
      </c>
      <c r="E22" s="81">
        <f t="shared" si="1"/>
        <v>26</v>
      </c>
      <c r="F22" s="36">
        <v>3</v>
      </c>
      <c r="G22" s="36">
        <v>3</v>
      </c>
      <c r="H22" s="29">
        <v>1</v>
      </c>
      <c r="I22" s="29">
        <v>1</v>
      </c>
      <c r="J22" s="29">
        <v>0</v>
      </c>
      <c r="K22" s="29">
        <v>2</v>
      </c>
      <c r="L22" s="29">
        <v>2</v>
      </c>
      <c r="M22" s="29">
        <v>5</v>
      </c>
      <c r="N22" s="475">
        <v>3</v>
      </c>
      <c r="O22" s="484">
        <v>5</v>
      </c>
      <c r="P22" s="484">
        <v>0</v>
      </c>
      <c r="Q22" s="478">
        <v>1</v>
      </c>
      <c r="R22" s="27"/>
      <c r="S22" s="9"/>
      <c r="T22" s="66"/>
      <c r="U22" s="10"/>
      <c r="V22" s="10"/>
      <c r="BP22" s="5"/>
    </row>
    <row r="23" spans="1:68" ht="15" customHeight="1" x14ac:dyDescent="0.25">
      <c r="A23" s="12"/>
      <c r="B23" s="12"/>
      <c r="C23" s="84"/>
      <c r="D23" s="414" t="s">
        <v>152</v>
      </c>
      <c r="E23" s="81">
        <f t="shared" si="1"/>
        <v>135</v>
      </c>
      <c r="F23" s="36">
        <v>22</v>
      </c>
      <c r="G23" s="36">
        <v>13</v>
      </c>
      <c r="H23" s="29">
        <v>14</v>
      </c>
      <c r="I23" s="29">
        <v>17</v>
      </c>
      <c r="J23" s="29">
        <v>6</v>
      </c>
      <c r="K23" s="29">
        <v>10</v>
      </c>
      <c r="L23" s="29">
        <v>6</v>
      </c>
      <c r="M23" s="29">
        <v>5</v>
      </c>
      <c r="N23" s="475">
        <v>10</v>
      </c>
      <c r="O23" s="484">
        <v>11</v>
      </c>
      <c r="P23" s="484">
        <v>12</v>
      </c>
      <c r="Q23" s="478">
        <v>9</v>
      </c>
      <c r="R23" s="27"/>
      <c r="S23" s="9"/>
      <c r="T23" s="66"/>
      <c r="U23" s="10"/>
      <c r="V23" s="10"/>
      <c r="BP23" s="5"/>
    </row>
    <row r="24" spans="1:68" ht="15" customHeight="1" x14ac:dyDescent="0.25">
      <c r="A24" s="12"/>
      <c r="B24" s="12"/>
      <c r="C24" s="84"/>
      <c r="D24" s="414" t="s">
        <v>159</v>
      </c>
      <c r="E24" s="81">
        <f t="shared" si="1"/>
        <v>136</v>
      </c>
      <c r="F24" s="36">
        <v>4</v>
      </c>
      <c r="G24" s="36">
        <v>0</v>
      </c>
      <c r="H24" s="29">
        <v>9</v>
      </c>
      <c r="I24" s="29">
        <v>9</v>
      </c>
      <c r="J24" s="29">
        <v>12</v>
      </c>
      <c r="K24" s="29">
        <v>11</v>
      </c>
      <c r="L24" s="29">
        <v>17</v>
      </c>
      <c r="M24" s="29">
        <v>18</v>
      </c>
      <c r="N24" s="475">
        <v>18</v>
      </c>
      <c r="O24" s="484">
        <v>8</v>
      </c>
      <c r="P24" s="484">
        <v>18</v>
      </c>
      <c r="Q24" s="478">
        <v>12</v>
      </c>
      <c r="R24" s="27"/>
      <c r="S24" s="9"/>
      <c r="T24" s="66"/>
      <c r="U24" s="10"/>
      <c r="V24" s="10"/>
      <c r="BP24" s="5"/>
    </row>
    <row r="25" spans="1:68" ht="15" customHeight="1" x14ac:dyDescent="0.25">
      <c r="A25" s="12"/>
      <c r="B25" s="12"/>
      <c r="C25" s="84"/>
      <c r="D25" s="414" t="s">
        <v>123</v>
      </c>
      <c r="E25" s="81">
        <f t="shared" si="1"/>
        <v>636</v>
      </c>
      <c r="F25" s="36">
        <v>38</v>
      </c>
      <c r="G25" s="36">
        <v>49</v>
      </c>
      <c r="H25" s="29">
        <v>48</v>
      </c>
      <c r="I25" s="29">
        <v>49</v>
      </c>
      <c r="J25" s="29">
        <v>55</v>
      </c>
      <c r="K25" s="29">
        <v>50</v>
      </c>
      <c r="L25" s="29">
        <v>47</v>
      </c>
      <c r="M25" s="29">
        <v>71</v>
      </c>
      <c r="N25" s="475">
        <v>66</v>
      </c>
      <c r="O25" s="484">
        <v>53</v>
      </c>
      <c r="P25" s="484">
        <v>56</v>
      </c>
      <c r="Q25" s="478">
        <v>54</v>
      </c>
      <c r="R25" s="27"/>
      <c r="S25" s="9"/>
      <c r="T25" s="66"/>
      <c r="U25" s="10"/>
      <c r="V25" s="10"/>
      <c r="BP25" s="5"/>
    </row>
    <row r="26" spans="1:68" ht="15" customHeight="1" x14ac:dyDescent="0.25">
      <c r="A26" s="12"/>
      <c r="B26" s="12"/>
      <c r="C26" s="84"/>
      <c r="D26" s="82" t="s">
        <v>91</v>
      </c>
      <c r="E26" s="81">
        <f t="shared" si="1"/>
        <v>28</v>
      </c>
      <c r="F26" s="36">
        <v>4</v>
      </c>
      <c r="G26" s="36">
        <v>4</v>
      </c>
      <c r="H26" s="29">
        <v>4</v>
      </c>
      <c r="I26" s="29">
        <v>0</v>
      </c>
      <c r="J26" s="29">
        <v>3</v>
      </c>
      <c r="K26" s="29">
        <v>7</v>
      </c>
      <c r="L26" s="29">
        <v>3</v>
      </c>
      <c r="M26" s="29">
        <v>1</v>
      </c>
      <c r="N26" s="475">
        <v>1</v>
      </c>
      <c r="O26" s="484">
        <v>1</v>
      </c>
      <c r="P26" s="484">
        <v>0</v>
      </c>
      <c r="Q26" s="478">
        <v>0</v>
      </c>
      <c r="R26" s="27"/>
      <c r="S26" s="9"/>
      <c r="T26" s="66"/>
      <c r="U26" s="10"/>
      <c r="V26" s="10"/>
      <c r="BP26" s="5"/>
    </row>
    <row r="27" spans="1:68" ht="15" customHeight="1" x14ac:dyDescent="0.25">
      <c r="A27" s="348"/>
      <c r="B27" s="348"/>
      <c r="C27" s="84"/>
      <c r="D27" s="82" t="s">
        <v>143</v>
      </c>
      <c r="E27" s="81">
        <f t="shared" si="1"/>
        <v>1</v>
      </c>
      <c r="F27" s="36">
        <v>0</v>
      </c>
      <c r="G27" s="36">
        <v>0</v>
      </c>
      <c r="H27" s="29">
        <v>0</v>
      </c>
      <c r="I27" s="29">
        <v>0</v>
      </c>
      <c r="J27" s="29">
        <v>1</v>
      </c>
      <c r="K27" s="29">
        <v>0</v>
      </c>
      <c r="L27" s="29">
        <v>0</v>
      </c>
      <c r="M27" s="29">
        <v>0</v>
      </c>
      <c r="N27" s="475">
        <v>0</v>
      </c>
      <c r="O27" s="484">
        <v>0</v>
      </c>
      <c r="P27" s="484">
        <v>0</v>
      </c>
      <c r="Q27" s="478">
        <v>0</v>
      </c>
      <c r="R27" s="27"/>
      <c r="S27" s="9"/>
      <c r="T27" s="66"/>
      <c r="U27" s="10"/>
      <c r="V27" s="10"/>
      <c r="BP27" s="5"/>
    </row>
    <row r="28" spans="1:68" ht="15" customHeight="1" x14ac:dyDescent="0.25">
      <c r="A28" s="348"/>
      <c r="B28" s="348"/>
      <c r="C28" s="84"/>
      <c r="D28" s="82" t="s">
        <v>103</v>
      </c>
      <c r="E28" s="81">
        <f>SUM(F28:Q28)</f>
        <v>8</v>
      </c>
      <c r="F28" s="36">
        <v>0</v>
      </c>
      <c r="G28" s="36">
        <v>0</v>
      </c>
      <c r="H28" s="29">
        <v>0</v>
      </c>
      <c r="I28" s="29">
        <v>2</v>
      </c>
      <c r="J28" s="29">
        <v>1</v>
      </c>
      <c r="K28" s="29">
        <v>2</v>
      </c>
      <c r="L28" s="29">
        <v>0</v>
      </c>
      <c r="M28" s="29">
        <v>0</v>
      </c>
      <c r="N28" s="475">
        <v>3</v>
      </c>
      <c r="O28" s="484">
        <v>0</v>
      </c>
      <c r="P28" s="484">
        <v>0</v>
      </c>
      <c r="Q28" s="478">
        <v>0</v>
      </c>
      <c r="R28" s="27"/>
      <c r="S28" s="9"/>
      <c r="T28" s="66"/>
      <c r="U28" s="10"/>
      <c r="V28" s="10"/>
      <c r="BP28" s="5"/>
    </row>
    <row r="29" spans="1:68" ht="15" customHeight="1" x14ac:dyDescent="0.25">
      <c r="A29" s="12"/>
      <c r="B29" s="12"/>
      <c r="C29" s="84"/>
      <c r="D29" s="82" t="s">
        <v>153</v>
      </c>
      <c r="E29" s="81">
        <f t="shared" si="1"/>
        <v>191</v>
      </c>
      <c r="F29" s="36">
        <v>14</v>
      </c>
      <c r="G29" s="36">
        <v>3</v>
      </c>
      <c r="H29" s="29">
        <v>10</v>
      </c>
      <c r="I29" s="29">
        <v>8</v>
      </c>
      <c r="J29" s="29">
        <v>19</v>
      </c>
      <c r="K29" s="29">
        <v>11</v>
      </c>
      <c r="L29" s="29">
        <v>19</v>
      </c>
      <c r="M29" s="29">
        <v>25</v>
      </c>
      <c r="N29" s="475">
        <v>18</v>
      </c>
      <c r="O29" s="484">
        <v>20</v>
      </c>
      <c r="P29" s="484">
        <v>29</v>
      </c>
      <c r="Q29" s="478">
        <v>15</v>
      </c>
      <c r="R29" s="27"/>
      <c r="S29" s="9"/>
      <c r="T29" s="66"/>
      <c r="U29" s="10"/>
      <c r="V29" s="10"/>
      <c r="BP29" s="5"/>
    </row>
    <row r="30" spans="1:68" ht="15" customHeight="1" x14ac:dyDescent="0.25">
      <c r="A30" s="12"/>
      <c r="B30" s="12"/>
      <c r="C30" s="84"/>
      <c r="D30" s="82" t="s">
        <v>93</v>
      </c>
      <c r="E30" s="81">
        <f t="shared" si="1"/>
        <v>9</v>
      </c>
      <c r="F30" s="36">
        <v>0</v>
      </c>
      <c r="G30" s="36">
        <v>1</v>
      </c>
      <c r="H30" s="29">
        <v>2</v>
      </c>
      <c r="I30" s="29">
        <v>1</v>
      </c>
      <c r="J30" s="29">
        <v>3</v>
      </c>
      <c r="K30" s="29">
        <v>1</v>
      </c>
      <c r="L30" s="29">
        <v>0</v>
      </c>
      <c r="M30" s="29">
        <v>0</v>
      </c>
      <c r="N30" s="475">
        <v>0</v>
      </c>
      <c r="O30" s="484">
        <v>0</v>
      </c>
      <c r="P30" s="484">
        <v>1</v>
      </c>
      <c r="Q30" s="478">
        <v>0</v>
      </c>
      <c r="R30" s="27"/>
      <c r="S30" s="9"/>
      <c r="T30" s="66"/>
      <c r="U30" s="10"/>
      <c r="V30" s="10"/>
      <c r="BP30" s="5"/>
    </row>
    <row r="31" spans="1:68" ht="15" customHeight="1" x14ac:dyDescent="0.25">
      <c r="A31" s="348"/>
      <c r="B31" s="348"/>
      <c r="C31" s="84"/>
      <c r="D31" s="82" t="s">
        <v>147</v>
      </c>
      <c r="E31" s="81">
        <f t="shared" si="1"/>
        <v>5</v>
      </c>
      <c r="F31" s="36">
        <v>0</v>
      </c>
      <c r="G31" s="36">
        <v>0</v>
      </c>
      <c r="H31" s="29">
        <v>0</v>
      </c>
      <c r="I31" s="29">
        <v>0</v>
      </c>
      <c r="J31" s="29">
        <v>0</v>
      </c>
      <c r="K31" s="29">
        <v>1</v>
      </c>
      <c r="L31" s="29">
        <v>0</v>
      </c>
      <c r="M31" s="29">
        <v>2</v>
      </c>
      <c r="N31" s="475">
        <v>0</v>
      </c>
      <c r="O31" s="484">
        <v>1</v>
      </c>
      <c r="P31" s="484">
        <v>1</v>
      </c>
      <c r="Q31" s="478">
        <v>0</v>
      </c>
      <c r="R31" s="27"/>
      <c r="S31" s="9"/>
      <c r="T31" s="66"/>
      <c r="U31" s="10"/>
      <c r="V31" s="10"/>
      <c r="BP31" s="5"/>
    </row>
    <row r="32" spans="1:68" ht="15" customHeight="1" x14ac:dyDescent="0.25">
      <c r="A32" s="348"/>
      <c r="B32" s="348"/>
      <c r="C32" s="84"/>
      <c r="D32" s="82" t="s">
        <v>148</v>
      </c>
      <c r="E32" s="81">
        <f t="shared" si="1"/>
        <v>5</v>
      </c>
      <c r="F32" s="36">
        <v>0</v>
      </c>
      <c r="G32" s="36">
        <v>0</v>
      </c>
      <c r="H32" s="29">
        <v>0</v>
      </c>
      <c r="I32" s="29">
        <v>0</v>
      </c>
      <c r="J32" s="29">
        <v>0</v>
      </c>
      <c r="K32" s="29">
        <v>2</v>
      </c>
      <c r="L32" s="29">
        <v>0</v>
      </c>
      <c r="M32" s="29">
        <v>1</v>
      </c>
      <c r="N32" s="475">
        <v>2</v>
      </c>
      <c r="O32" s="484">
        <v>0</v>
      </c>
      <c r="P32" s="484">
        <v>0</v>
      </c>
      <c r="Q32" s="478">
        <v>0</v>
      </c>
      <c r="R32" s="27"/>
      <c r="S32" s="9"/>
      <c r="T32" s="66"/>
      <c r="U32" s="10"/>
      <c r="V32" s="10"/>
      <c r="BP32" s="5"/>
    </row>
    <row r="33" spans="1:68" ht="15" customHeight="1" x14ac:dyDescent="0.25">
      <c r="A33" s="348"/>
      <c r="B33" s="348"/>
      <c r="C33" s="84"/>
      <c r="D33" s="82" t="s">
        <v>180</v>
      </c>
      <c r="E33" s="81">
        <f t="shared" si="1"/>
        <v>1</v>
      </c>
      <c r="F33" s="36">
        <v>0</v>
      </c>
      <c r="G33" s="36">
        <v>0</v>
      </c>
      <c r="H33" s="29">
        <v>0</v>
      </c>
      <c r="I33" s="29">
        <v>0</v>
      </c>
      <c r="J33" s="29">
        <v>1</v>
      </c>
      <c r="K33" s="29">
        <v>0</v>
      </c>
      <c r="L33" s="29">
        <v>0</v>
      </c>
      <c r="M33" s="29">
        <v>0</v>
      </c>
      <c r="N33" s="475">
        <v>0</v>
      </c>
      <c r="O33" s="484">
        <v>0</v>
      </c>
      <c r="P33" s="484">
        <v>0</v>
      </c>
      <c r="Q33" s="478">
        <v>0</v>
      </c>
      <c r="R33" s="27"/>
      <c r="S33" s="9"/>
      <c r="T33" s="66"/>
      <c r="U33" s="10"/>
      <c r="V33" s="10"/>
      <c r="BP33" s="5"/>
    </row>
    <row r="34" spans="1:68" ht="15" customHeight="1" x14ac:dyDescent="0.25">
      <c r="A34" s="12"/>
      <c r="B34" s="12"/>
      <c r="C34" s="84"/>
      <c r="D34" s="82" t="s">
        <v>145</v>
      </c>
      <c r="E34" s="81">
        <f t="shared" si="1"/>
        <v>196</v>
      </c>
      <c r="F34" s="36">
        <v>8</v>
      </c>
      <c r="G34" s="36">
        <v>6</v>
      </c>
      <c r="H34" s="29">
        <v>1</v>
      </c>
      <c r="I34" s="29">
        <v>15</v>
      </c>
      <c r="J34" s="29">
        <v>13</v>
      </c>
      <c r="K34" s="29">
        <v>16</v>
      </c>
      <c r="L34" s="29">
        <v>17</v>
      </c>
      <c r="M34" s="29">
        <v>15</v>
      </c>
      <c r="N34" s="475">
        <v>19</v>
      </c>
      <c r="O34" s="484">
        <v>37</v>
      </c>
      <c r="P34" s="484">
        <v>25</v>
      </c>
      <c r="Q34" s="478">
        <v>24</v>
      </c>
      <c r="R34" s="27"/>
      <c r="S34" s="9"/>
      <c r="T34" s="66"/>
      <c r="U34" s="10"/>
      <c r="V34" s="10"/>
      <c r="BP34" s="5"/>
    </row>
    <row r="35" spans="1:68" ht="15" customHeight="1" x14ac:dyDescent="0.25">
      <c r="A35" s="434"/>
      <c r="B35" s="434"/>
      <c r="C35" s="84"/>
      <c r="D35" s="82" t="s">
        <v>144</v>
      </c>
      <c r="E35" s="81">
        <f t="shared" si="1"/>
        <v>28</v>
      </c>
      <c r="F35" s="36" t="s">
        <v>176</v>
      </c>
      <c r="G35" s="36" t="s">
        <v>176</v>
      </c>
      <c r="H35" s="36" t="s">
        <v>176</v>
      </c>
      <c r="I35" s="36" t="s">
        <v>176</v>
      </c>
      <c r="J35" s="36" t="s">
        <v>176</v>
      </c>
      <c r="K35" s="36" t="s">
        <v>176</v>
      </c>
      <c r="L35" s="29">
        <v>4</v>
      </c>
      <c r="M35" s="29">
        <v>8</v>
      </c>
      <c r="N35" s="475">
        <v>8</v>
      </c>
      <c r="O35" s="484">
        <v>4</v>
      </c>
      <c r="P35" s="484">
        <v>4</v>
      </c>
      <c r="Q35" s="478">
        <v>0</v>
      </c>
      <c r="R35" s="27"/>
      <c r="S35" s="9"/>
      <c r="T35" s="66"/>
      <c r="U35" s="10"/>
      <c r="V35" s="10"/>
      <c r="BP35" s="5"/>
    </row>
    <row r="36" spans="1:68" ht="15" customHeight="1" x14ac:dyDescent="0.25">
      <c r="A36" s="434"/>
      <c r="B36" s="434"/>
      <c r="C36" s="84"/>
      <c r="D36" s="82" t="s">
        <v>142</v>
      </c>
      <c r="E36" s="81">
        <f t="shared" si="1"/>
        <v>1</v>
      </c>
      <c r="F36" s="36" t="s">
        <v>176</v>
      </c>
      <c r="G36" s="36" t="s">
        <v>176</v>
      </c>
      <c r="H36" s="36" t="s">
        <v>176</v>
      </c>
      <c r="I36" s="36" t="s">
        <v>176</v>
      </c>
      <c r="J36" s="36" t="s">
        <v>176</v>
      </c>
      <c r="K36" s="36" t="s">
        <v>176</v>
      </c>
      <c r="L36" s="29">
        <v>0</v>
      </c>
      <c r="M36" s="29">
        <v>1</v>
      </c>
      <c r="N36" s="475">
        <v>0</v>
      </c>
      <c r="O36" s="484">
        <v>0</v>
      </c>
      <c r="P36" s="484">
        <v>0</v>
      </c>
      <c r="Q36" s="478">
        <v>0</v>
      </c>
      <c r="R36" s="27"/>
      <c r="S36" s="9"/>
      <c r="T36" s="66"/>
      <c r="U36" s="10"/>
      <c r="V36" s="10"/>
      <c r="BP36" s="5"/>
    </row>
    <row r="37" spans="1:68" ht="15" customHeight="1" x14ac:dyDescent="0.25">
      <c r="A37" s="434"/>
      <c r="B37" s="434"/>
      <c r="C37" s="84"/>
      <c r="D37" s="82" t="s">
        <v>201</v>
      </c>
      <c r="E37" s="81">
        <f t="shared" si="1"/>
        <v>7</v>
      </c>
      <c r="F37" s="36" t="s">
        <v>176</v>
      </c>
      <c r="G37" s="36" t="s">
        <v>176</v>
      </c>
      <c r="H37" s="36" t="s">
        <v>176</v>
      </c>
      <c r="I37" s="36" t="s">
        <v>176</v>
      </c>
      <c r="J37" s="36" t="s">
        <v>176</v>
      </c>
      <c r="K37" s="36" t="s">
        <v>176</v>
      </c>
      <c r="L37" s="29">
        <v>0</v>
      </c>
      <c r="M37" s="29">
        <v>3</v>
      </c>
      <c r="N37" s="475">
        <v>4</v>
      </c>
      <c r="O37" s="484">
        <v>0</v>
      </c>
      <c r="P37" s="484">
        <v>0</v>
      </c>
      <c r="Q37" s="478">
        <v>0</v>
      </c>
      <c r="R37" s="27"/>
      <c r="S37" s="9"/>
      <c r="T37" s="66"/>
      <c r="U37" s="10"/>
      <c r="V37" s="10"/>
      <c r="BP37" s="5"/>
    </row>
    <row r="38" spans="1:68" ht="15" customHeight="1" x14ac:dyDescent="0.25">
      <c r="A38" s="12"/>
      <c r="B38" s="12"/>
      <c r="C38" s="84"/>
      <c r="D38" s="82" t="s">
        <v>146</v>
      </c>
      <c r="E38" s="81">
        <f t="shared" si="1"/>
        <v>18</v>
      </c>
      <c r="F38" s="36">
        <v>2</v>
      </c>
      <c r="G38" s="36">
        <v>2</v>
      </c>
      <c r="H38" s="351"/>
      <c r="I38" s="351">
        <v>3</v>
      </c>
      <c r="J38" s="351">
        <v>1</v>
      </c>
      <c r="K38" s="351">
        <v>1</v>
      </c>
      <c r="L38" s="351">
        <v>3</v>
      </c>
      <c r="M38" s="351">
        <v>0</v>
      </c>
      <c r="N38" s="492">
        <v>2</v>
      </c>
      <c r="O38" s="485">
        <v>2</v>
      </c>
      <c r="P38" s="485">
        <v>2</v>
      </c>
      <c r="Q38" s="460">
        <v>0</v>
      </c>
      <c r="R38" s="27"/>
      <c r="S38" s="9"/>
      <c r="T38" s="66"/>
      <c r="U38" s="10"/>
      <c r="V38" s="10"/>
      <c r="BP38" s="5"/>
    </row>
    <row r="39" spans="1:68" ht="20.25" customHeight="1" x14ac:dyDescent="0.25">
      <c r="C39" s="157" t="s">
        <v>155</v>
      </c>
      <c r="D39" s="123"/>
      <c r="E39" s="124">
        <f t="shared" si="1"/>
        <v>453</v>
      </c>
      <c r="F39" s="255">
        <f t="shared" ref="F39:Q39" si="3">SUM(F40:F51)</f>
        <v>26</v>
      </c>
      <c r="G39" s="255">
        <f t="shared" si="3"/>
        <v>28</v>
      </c>
      <c r="H39" s="255">
        <f t="shared" si="3"/>
        <v>29</v>
      </c>
      <c r="I39" s="255">
        <f t="shared" si="3"/>
        <v>53</v>
      </c>
      <c r="J39" s="255">
        <f t="shared" si="3"/>
        <v>47</v>
      </c>
      <c r="K39" s="437">
        <f t="shared" si="3"/>
        <v>41</v>
      </c>
      <c r="L39" s="437">
        <f t="shared" si="3"/>
        <v>37</v>
      </c>
      <c r="M39" s="437">
        <f t="shared" si="3"/>
        <v>31</v>
      </c>
      <c r="N39" s="437">
        <f t="shared" si="3"/>
        <v>35</v>
      </c>
      <c r="O39" s="255">
        <f t="shared" si="3"/>
        <v>45</v>
      </c>
      <c r="P39" s="255">
        <f t="shared" si="3"/>
        <v>49</v>
      </c>
      <c r="Q39" s="619">
        <f t="shared" si="3"/>
        <v>32</v>
      </c>
      <c r="R39" s="27"/>
      <c r="S39" s="9"/>
      <c r="T39" s="66"/>
      <c r="U39" s="10"/>
      <c r="V39" s="10"/>
      <c r="BP39" s="5" t="s">
        <v>24</v>
      </c>
    </row>
    <row r="40" spans="1:68" ht="15" customHeight="1" x14ac:dyDescent="0.25">
      <c r="A40" s="37"/>
      <c r="B40" s="37"/>
      <c r="C40" s="84"/>
      <c r="D40" s="82" t="s">
        <v>103</v>
      </c>
      <c r="E40" s="81">
        <f t="shared" si="1"/>
        <v>27</v>
      </c>
      <c r="F40" s="243">
        <v>1</v>
      </c>
      <c r="G40" s="243">
        <v>0</v>
      </c>
      <c r="H40" s="243">
        <v>2</v>
      </c>
      <c r="I40" s="243">
        <v>1</v>
      </c>
      <c r="J40" s="243">
        <v>2</v>
      </c>
      <c r="K40" s="243">
        <v>2</v>
      </c>
      <c r="L40" s="243">
        <v>0</v>
      </c>
      <c r="M40" s="243">
        <v>3</v>
      </c>
      <c r="N40" s="243">
        <v>2</v>
      </c>
      <c r="O40" s="243">
        <v>5</v>
      </c>
      <c r="P40" s="243">
        <v>6</v>
      </c>
      <c r="Q40" s="438">
        <v>3</v>
      </c>
      <c r="R40" s="27"/>
      <c r="S40" s="9"/>
      <c r="T40" s="66"/>
      <c r="U40" s="10"/>
      <c r="V40" s="10"/>
      <c r="BP40" s="5"/>
    </row>
    <row r="41" spans="1:68" ht="15" customHeight="1" x14ac:dyDescent="0.25">
      <c r="A41" s="37"/>
      <c r="B41" s="37"/>
      <c r="C41" s="84"/>
      <c r="D41" s="82" t="s">
        <v>91</v>
      </c>
      <c r="E41" s="81">
        <f t="shared" si="1"/>
        <v>119</v>
      </c>
      <c r="F41" s="243">
        <v>4</v>
      </c>
      <c r="G41" s="243">
        <v>7</v>
      </c>
      <c r="H41" s="243">
        <v>8</v>
      </c>
      <c r="I41" s="243">
        <v>27</v>
      </c>
      <c r="J41" s="243">
        <v>14</v>
      </c>
      <c r="K41" s="243">
        <v>8</v>
      </c>
      <c r="L41" s="243">
        <v>12</v>
      </c>
      <c r="M41" s="243">
        <v>3</v>
      </c>
      <c r="N41" s="243">
        <v>15</v>
      </c>
      <c r="O41" s="243">
        <v>8</v>
      </c>
      <c r="P41" s="243">
        <v>13</v>
      </c>
      <c r="Q41" s="438">
        <v>0</v>
      </c>
      <c r="R41" s="27"/>
      <c r="S41" s="9"/>
      <c r="T41" s="66"/>
      <c r="U41" s="10"/>
      <c r="V41" s="10"/>
      <c r="BP41" s="5"/>
    </row>
    <row r="42" spans="1:68" ht="15" customHeight="1" x14ac:dyDescent="0.25">
      <c r="A42" s="37"/>
      <c r="B42" s="37"/>
      <c r="C42" s="84"/>
      <c r="D42" s="82" t="s">
        <v>142</v>
      </c>
      <c r="E42" s="81">
        <f t="shared" si="1"/>
        <v>52</v>
      </c>
      <c r="F42" s="243">
        <v>4</v>
      </c>
      <c r="G42" s="243">
        <v>3</v>
      </c>
      <c r="H42" s="243">
        <v>4</v>
      </c>
      <c r="I42" s="243">
        <v>1</v>
      </c>
      <c r="J42" s="243">
        <v>4</v>
      </c>
      <c r="K42" s="243">
        <v>10</v>
      </c>
      <c r="L42" s="243">
        <v>2</v>
      </c>
      <c r="M42" s="243">
        <v>4</v>
      </c>
      <c r="N42" s="243">
        <v>3</v>
      </c>
      <c r="O42" s="243">
        <v>9</v>
      </c>
      <c r="P42" s="243">
        <v>2</v>
      </c>
      <c r="Q42" s="438">
        <v>6</v>
      </c>
      <c r="R42" s="27"/>
      <c r="BP42" s="5"/>
    </row>
    <row r="43" spans="1:68" ht="15" customHeight="1" x14ac:dyDescent="0.25">
      <c r="A43" s="37"/>
      <c r="B43" s="37"/>
      <c r="C43" s="84"/>
      <c r="D43" s="82" t="s">
        <v>143</v>
      </c>
      <c r="E43" s="81">
        <f t="shared" si="1"/>
        <v>1</v>
      </c>
      <c r="F43" s="243">
        <v>0</v>
      </c>
      <c r="G43" s="243">
        <v>0</v>
      </c>
      <c r="H43" s="243">
        <v>0</v>
      </c>
      <c r="I43" s="243">
        <v>0</v>
      </c>
      <c r="J43" s="243">
        <v>0</v>
      </c>
      <c r="K43" s="243">
        <v>0</v>
      </c>
      <c r="L43" s="243">
        <v>0</v>
      </c>
      <c r="M43" s="243">
        <v>0</v>
      </c>
      <c r="N43" s="243">
        <v>0</v>
      </c>
      <c r="O43" s="243">
        <v>0</v>
      </c>
      <c r="P43" s="243">
        <v>1</v>
      </c>
      <c r="Q43" s="438">
        <v>0</v>
      </c>
      <c r="R43" s="27"/>
      <c r="BP43" s="5"/>
    </row>
    <row r="44" spans="1:68" ht="15" customHeight="1" x14ac:dyDescent="0.25">
      <c r="A44" s="37"/>
      <c r="B44" s="37"/>
      <c r="C44" s="84"/>
      <c r="D44" s="82" t="s">
        <v>153</v>
      </c>
      <c r="E44" s="81">
        <f t="shared" si="1"/>
        <v>70</v>
      </c>
      <c r="F44" s="243">
        <v>2</v>
      </c>
      <c r="G44" s="243">
        <v>2</v>
      </c>
      <c r="H44" s="243">
        <v>5</v>
      </c>
      <c r="I44" s="243">
        <v>5</v>
      </c>
      <c r="J44" s="243">
        <v>10</v>
      </c>
      <c r="K44" s="243">
        <v>7</v>
      </c>
      <c r="L44" s="243">
        <v>6</v>
      </c>
      <c r="M44" s="243">
        <v>5</v>
      </c>
      <c r="N44" s="243">
        <v>5</v>
      </c>
      <c r="O44" s="243">
        <v>8</v>
      </c>
      <c r="P44" s="243">
        <v>8</v>
      </c>
      <c r="Q44" s="438">
        <v>7</v>
      </c>
      <c r="R44" s="27"/>
      <c r="BP44" s="5"/>
    </row>
    <row r="45" spans="1:68" ht="15" customHeight="1" x14ac:dyDescent="0.25">
      <c r="A45" s="37"/>
      <c r="B45" s="37"/>
      <c r="C45" s="84"/>
      <c r="D45" s="82" t="s">
        <v>93</v>
      </c>
      <c r="E45" s="81">
        <f t="shared" si="1"/>
        <v>47</v>
      </c>
      <c r="F45" s="243">
        <v>3</v>
      </c>
      <c r="G45" s="243">
        <v>7</v>
      </c>
      <c r="H45" s="243">
        <v>5</v>
      </c>
      <c r="I45" s="243">
        <v>7</v>
      </c>
      <c r="J45" s="243">
        <v>5</v>
      </c>
      <c r="K45" s="243">
        <v>3</v>
      </c>
      <c r="L45" s="243">
        <v>5</v>
      </c>
      <c r="M45" s="243">
        <v>4</v>
      </c>
      <c r="N45" s="243">
        <v>1</v>
      </c>
      <c r="O45" s="243">
        <v>2</v>
      </c>
      <c r="P45" s="243">
        <v>3</v>
      </c>
      <c r="Q45" s="438">
        <v>2</v>
      </c>
      <c r="R45" s="27"/>
      <c r="BP45" s="5"/>
    </row>
    <row r="46" spans="1:68" ht="15" customHeight="1" x14ac:dyDescent="0.25">
      <c r="A46" s="348"/>
      <c r="B46" s="348"/>
      <c r="C46" s="84"/>
      <c r="D46" s="82" t="s">
        <v>144</v>
      </c>
      <c r="E46" s="81">
        <f>SUM(F46:Q46)</f>
        <v>2</v>
      </c>
      <c r="F46" s="243">
        <v>0</v>
      </c>
      <c r="G46" s="243">
        <v>0</v>
      </c>
      <c r="H46" s="243">
        <v>0</v>
      </c>
      <c r="I46" s="243">
        <v>0</v>
      </c>
      <c r="J46" s="243">
        <v>0</v>
      </c>
      <c r="K46" s="243">
        <v>0</v>
      </c>
      <c r="L46" s="243">
        <v>0</v>
      </c>
      <c r="M46" s="243">
        <v>1</v>
      </c>
      <c r="N46" s="243">
        <v>0</v>
      </c>
      <c r="O46" s="243">
        <v>1</v>
      </c>
      <c r="P46" s="243">
        <v>0</v>
      </c>
      <c r="Q46" s="438">
        <v>0</v>
      </c>
      <c r="R46" s="27"/>
      <c r="BP46" s="5"/>
    </row>
    <row r="47" spans="1:68" ht="15" customHeight="1" x14ac:dyDescent="0.25">
      <c r="A47" s="37"/>
      <c r="B47" s="37"/>
      <c r="C47" s="84"/>
      <c r="D47" s="82" t="s">
        <v>145</v>
      </c>
      <c r="E47" s="81">
        <f t="shared" si="1"/>
        <v>15</v>
      </c>
      <c r="F47" s="243">
        <v>0</v>
      </c>
      <c r="G47" s="243">
        <v>0</v>
      </c>
      <c r="H47" s="243">
        <v>0</v>
      </c>
      <c r="I47" s="243">
        <v>2</v>
      </c>
      <c r="J47" s="243">
        <v>0</v>
      </c>
      <c r="K47" s="243">
        <v>1</v>
      </c>
      <c r="L47" s="243">
        <v>2</v>
      </c>
      <c r="M47" s="243">
        <v>4</v>
      </c>
      <c r="N47" s="243">
        <v>2</v>
      </c>
      <c r="O47" s="243">
        <v>1</v>
      </c>
      <c r="P47" s="243">
        <v>2</v>
      </c>
      <c r="Q47" s="438">
        <v>1</v>
      </c>
      <c r="R47" s="27"/>
      <c r="BP47" s="5"/>
    </row>
    <row r="48" spans="1:68" ht="15" customHeight="1" x14ac:dyDescent="0.25">
      <c r="A48" s="37"/>
      <c r="B48" s="37"/>
      <c r="C48" s="84"/>
      <c r="D48" s="82" t="s">
        <v>146</v>
      </c>
      <c r="E48" s="81">
        <f t="shared" si="1"/>
        <v>11</v>
      </c>
      <c r="F48" s="243">
        <v>2</v>
      </c>
      <c r="G48" s="243">
        <v>0</v>
      </c>
      <c r="H48" s="243">
        <v>1</v>
      </c>
      <c r="I48" s="243">
        <v>2</v>
      </c>
      <c r="J48" s="243">
        <v>1</v>
      </c>
      <c r="K48" s="243">
        <v>2</v>
      </c>
      <c r="L48" s="243">
        <v>0</v>
      </c>
      <c r="M48" s="243">
        <v>1</v>
      </c>
      <c r="N48" s="243">
        <v>1</v>
      </c>
      <c r="O48" s="243">
        <v>1</v>
      </c>
      <c r="P48" s="243">
        <v>0</v>
      </c>
      <c r="Q48" s="438">
        <v>0</v>
      </c>
      <c r="R48" s="27"/>
      <c r="BP48" s="5"/>
    </row>
    <row r="49" spans="1:68" ht="15" customHeight="1" x14ac:dyDescent="0.25">
      <c r="A49" s="37"/>
      <c r="B49" s="37"/>
      <c r="C49" s="84"/>
      <c r="D49" s="82" t="s">
        <v>95</v>
      </c>
      <c r="E49" s="81">
        <f t="shared" si="1"/>
        <v>67</v>
      </c>
      <c r="F49" s="243">
        <v>9</v>
      </c>
      <c r="G49" s="243">
        <v>8</v>
      </c>
      <c r="H49" s="243">
        <v>4</v>
      </c>
      <c r="I49" s="243">
        <v>4</v>
      </c>
      <c r="J49" s="243">
        <v>5</v>
      </c>
      <c r="K49" s="243">
        <v>6</v>
      </c>
      <c r="L49" s="243">
        <v>8</v>
      </c>
      <c r="M49" s="243">
        <v>1</v>
      </c>
      <c r="N49" s="243">
        <v>1</v>
      </c>
      <c r="O49" s="243">
        <v>6</v>
      </c>
      <c r="P49" s="243">
        <v>10</v>
      </c>
      <c r="Q49" s="438">
        <v>5</v>
      </c>
      <c r="R49" s="27"/>
      <c r="BP49" s="5"/>
    </row>
    <row r="50" spans="1:68" ht="15" customHeight="1" x14ac:dyDescent="0.25">
      <c r="A50" s="37"/>
      <c r="B50" s="37"/>
      <c r="C50" s="84"/>
      <c r="D50" s="82" t="s">
        <v>147</v>
      </c>
      <c r="E50" s="81">
        <f t="shared" si="1"/>
        <v>24</v>
      </c>
      <c r="F50" s="243">
        <v>1</v>
      </c>
      <c r="G50" s="243">
        <v>1</v>
      </c>
      <c r="H50" s="243">
        <v>0</v>
      </c>
      <c r="I50" s="243">
        <v>1</v>
      </c>
      <c r="J50" s="243">
        <v>5</v>
      </c>
      <c r="K50" s="243">
        <v>2</v>
      </c>
      <c r="L50" s="243">
        <v>1</v>
      </c>
      <c r="M50" s="243">
        <v>1</v>
      </c>
      <c r="N50" s="243">
        <v>3</v>
      </c>
      <c r="O50" s="243">
        <v>3</v>
      </c>
      <c r="P50" s="243">
        <v>2</v>
      </c>
      <c r="Q50" s="438">
        <v>4</v>
      </c>
      <c r="R50" s="27"/>
      <c r="BP50" s="5"/>
    </row>
    <row r="51" spans="1:68" ht="15" customHeight="1" x14ac:dyDescent="0.25">
      <c r="A51" s="37"/>
      <c r="B51" s="37"/>
      <c r="C51" s="86"/>
      <c r="D51" s="87" t="s">
        <v>148</v>
      </c>
      <c r="E51" s="88">
        <f t="shared" si="1"/>
        <v>18</v>
      </c>
      <c r="F51" s="244">
        <v>0</v>
      </c>
      <c r="G51" s="244">
        <v>0</v>
      </c>
      <c r="H51" s="387">
        <v>0</v>
      </c>
      <c r="I51" s="387">
        <v>3</v>
      </c>
      <c r="J51" s="387">
        <v>1</v>
      </c>
      <c r="K51" s="243">
        <v>0</v>
      </c>
      <c r="L51" s="243">
        <v>1</v>
      </c>
      <c r="M51" s="243">
        <v>4</v>
      </c>
      <c r="N51" s="243">
        <v>2</v>
      </c>
      <c r="O51" s="620">
        <v>1</v>
      </c>
      <c r="P51" s="620">
        <v>2</v>
      </c>
      <c r="Q51" s="621">
        <v>4</v>
      </c>
      <c r="R51" s="27"/>
      <c r="BP51" s="5"/>
    </row>
    <row r="52" spans="1:68" ht="21" customHeight="1" x14ac:dyDescent="0.25">
      <c r="C52" s="272" t="s">
        <v>74</v>
      </c>
      <c r="D52" s="177"/>
      <c r="E52" s="271">
        <f t="shared" ref="E52:H55" si="4">E39/(E6+E39-E67)</f>
        <v>0.1243139407244786</v>
      </c>
      <c r="F52" s="271">
        <f t="shared" si="4"/>
        <v>0.1</v>
      </c>
      <c r="G52" s="271">
        <f t="shared" si="4"/>
        <v>8.7774294670846395E-2</v>
      </c>
      <c r="H52" s="195">
        <f t="shared" si="4"/>
        <v>9.4462540716612378E-2</v>
      </c>
      <c r="I52" s="195">
        <f t="shared" ref="I52:O52" si="5">I39/(I6+I39-I67)</f>
        <v>0.20152091254752852</v>
      </c>
      <c r="J52" s="195">
        <f t="shared" si="5"/>
        <v>0.16607773851590105</v>
      </c>
      <c r="K52" s="195">
        <f t="shared" si="5"/>
        <v>0.13712374581939799</v>
      </c>
      <c r="L52" s="195">
        <f t="shared" si="5"/>
        <v>0.1423076923076923</v>
      </c>
      <c r="M52" s="493">
        <f t="shared" si="5"/>
        <v>0.10299003322259136</v>
      </c>
      <c r="N52" s="493">
        <f t="shared" si="5"/>
        <v>0.10479041916167664</v>
      </c>
      <c r="O52" s="50">
        <f t="shared" si="5"/>
        <v>0.12162162162162163</v>
      </c>
      <c r="P52" s="50">
        <v>0.13</v>
      </c>
      <c r="Q52" s="501">
        <v>8.9099999999999999E-2</v>
      </c>
      <c r="R52" s="27"/>
      <c r="S52" s="9"/>
      <c r="T52" s="404">
        <v>0.05</v>
      </c>
      <c r="U52" s="10"/>
      <c r="V52" s="10"/>
      <c r="BP52" s="5" t="s">
        <v>24</v>
      </c>
    </row>
    <row r="53" spans="1:68" ht="15" customHeight="1" x14ac:dyDescent="0.25">
      <c r="A53" s="259"/>
      <c r="B53" s="259"/>
      <c r="C53" s="84"/>
      <c r="D53" s="82" t="s">
        <v>103</v>
      </c>
      <c r="E53" s="50">
        <f t="shared" si="4"/>
        <v>0.10424710424710425</v>
      </c>
      <c r="F53" s="270">
        <f t="shared" si="4"/>
        <v>0.05</v>
      </c>
      <c r="G53" s="270">
        <f t="shared" si="4"/>
        <v>0</v>
      </c>
      <c r="H53" s="270">
        <f t="shared" si="4"/>
        <v>7.6923076923076927E-2</v>
      </c>
      <c r="I53" s="270">
        <f t="shared" ref="I53:J64" si="6">I40/(I7+I40-I68)</f>
        <v>6.25E-2</v>
      </c>
      <c r="J53" s="270">
        <f t="shared" si="6"/>
        <v>0.125</v>
      </c>
      <c r="K53" s="270">
        <f t="shared" ref="K53:M64" si="7">K40/(K7+K40-K68)</f>
        <v>0.11764705882352941</v>
      </c>
      <c r="L53" s="270">
        <f t="shared" ref="L53:P55" si="8">L40/(L7+L40-L68)</f>
        <v>0</v>
      </c>
      <c r="M53" s="270">
        <f t="shared" si="8"/>
        <v>9.0909090909090912E-2</v>
      </c>
      <c r="N53" s="270">
        <f t="shared" si="8"/>
        <v>8.3333333333333329E-2</v>
      </c>
      <c r="O53" s="270">
        <f t="shared" si="8"/>
        <v>0.15151515151515152</v>
      </c>
      <c r="P53" s="270">
        <f t="shared" si="8"/>
        <v>0.20689655172413793</v>
      </c>
      <c r="Q53" s="439">
        <v>0.16</v>
      </c>
      <c r="R53" s="27"/>
      <c r="S53" s="9"/>
      <c r="T53" s="66"/>
      <c r="U53" s="10"/>
      <c r="V53" s="10"/>
      <c r="BP53" s="5"/>
    </row>
    <row r="54" spans="1:68" ht="15" customHeight="1" x14ac:dyDescent="0.25">
      <c r="A54" s="259"/>
      <c r="B54" s="259"/>
      <c r="C54" s="84"/>
      <c r="D54" s="82" t="s">
        <v>91</v>
      </c>
      <c r="E54" s="50">
        <f t="shared" si="4"/>
        <v>0.28199052132701424</v>
      </c>
      <c r="F54" s="270">
        <f t="shared" si="4"/>
        <v>0.2</v>
      </c>
      <c r="G54" s="270">
        <f t="shared" si="4"/>
        <v>0.21212121212121213</v>
      </c>
      <c r="H54" s="270">
        <f t="shared" si="4"/>
        <v>0.18604651162790697</v>
      </c>
      <c r="I54" s="270">
        <f t="shared" si="6"/>
        <v>0.52941176470588236</v>
      </c>
      <c r="J54" s="270">
        <f t="shared" si="6"/>
        <v>0.4</v>
      </c>
      <c r="K54" s="270">
        <f t="shared" si="7"/>
        <v>0.22857142857142856</v>
      </c>
      <c r="L54" s="270">
        <f t="shared" si="8"/>
        <v>0.44444444444444442</v>
      </c>
      <c r="M54" s="270">
        <f t="shared" si="8"/>
        <v>0.10344827586206896</v>
      </c>
      <c r="N54" s="270">
        <f t="shared" si="8"/>
        <v>0.39473684210526316</v>
      </c>
      <c r="O54" s="270">
        <f t="shared" si="8"/>
        <v>0.20512820512820512</v>
      </c>
      <c r="P54" s="270">
        <f t="shared" si="8"/>
        <v>0.30952380952380953</v>
      </c>
      <c r="Q54" s="439">
        <v>0</v>
      </c>
      <c r="R54" s="27"/>
      <c r="S54" s="9"/>
      <c r="T54" s="66"/>
      <c r="U54" s="10"/>
      <c r="V54" s="10"/>
      <c r="BP54" s="5"/>
    </row>
    <row r="55" spans="1:68" ht="15" customHeight="1" x14ac:dyDescent="0.25">
      <c r="A55" s="259"/>
      <c r="B55" s="259"/>
      <c r="C55" s="84"/>
      <c r="D55" s="82" t="s">
        <v>142</v>
      </c>
      <c r="E55" s="50">
        <f t="shared" si="4"/>
        <v>0.11685393258426967</v>
      </c>
      <c r="F55" s="270">
        <f t="shared" si="4"/>
        <v>0.33333333333333331</v>
      </c>
      <c r="G55" s="270">
        <f t="shared" si="4"/>
        <v>5.7692307692307696E-2</v>
      </c>
      <c r="H55" s="270">
        <f t="shared" si="4"/>
        <v>0.17391304347826086</v>
      </c>
      <c r="I55" s="270">
        <f t="shared" si="6"/>
        <v>5.2631578947368418E-2</v>
      </c>
      <c r="J55" s="270">
        <f t="shared" si="6"/>
        <v>0.14814814814814814</v>
      </c>
      <c r="K55" s="270">
        <f t="shared" si="7"/>
        <v>0.19607843137254902</v>
      </c>
      <c r="L55" s="270">
        <f t="shared" si="8"/>
        <v>0.10526315789473684</v>
      </c>
      <c r="M55" s="270">
        <f t="shared" si="8"/>
        <v>0.12903225806451613</v>
      </c>
      <c r="N55" s="270">
        <f t="shared" si="8"/>
        <v>7.8947368421052627E-2</v>
      </c>
      <c r="O55" s="270">
        <f t="shared" si="8"/>
        <v>0.13043478260869565</v>
      </c>
      <c r="P55" s="270">
        <f t="shared" si="8"/>
        <v>0.13333333333333333</v>
      </c>
      <c r="Q55" s="439">
        <v>0.06</v>
      </c>
      <c r="R55" s="27"/>
      <c r="BP55" s="5"/>
    </row>
    <row r="56" spans="1:68" ht="15" customHeight="1" x14ac:dyDescent="0.25">
      <c r="A56" s="259"/>
      <c r="B56" s="259"/>
      <c r="C56" s="84"/>
      <c r="D56" s="82" t="s">
        <v>143</v>
      </c>
      <c r="E56" s="50">
        <f t="shared" ref="E56:E64" si="9">E43/(E10+E43-E71)</f>
        <v>6.25E-2</v>
      </c>
      <c r="F56" s="270">
        <v>0</v>
      </c>
      <c r="G56" s="270">
        <f t="shared" ref="G56:H64" si="10">G43/(G10+G43-G71)</f>
        <v>0</v>
      </c>
      <c r="H56" s="270">
        <f t="shared" si="10"/>
        <v>0</v>
      </c>
      <c r="I56" s="270">
        <f t="shared" si="6"/>
        <v>0</v>
      </c>
      <c r="J56" s="270">
        <f t="shared" si="6"/>
        <v>0</v>
      </c>
      <c r="K56" s="270">
        <f t="shared" si="7"/>
        <v>0</v>
      </c>
      <c r="L56" s="270">
        <f t="shared" ref="L56:P56" si="11">L43/(L10+L43-L71)</f>
        <v>0</v>
      </c>
      <c r="M56" s="270">
        <f t="shared" si="11"/>
        <v>0</v>
      </c>
      <c r="N56" s="270">
        <f t="shared" si="11"/>
        <v>0</v>
      </c>
      <c r="O56" s="270">
        <f t="shared" si="11"/>
        <v>0</v>
      </c>
      <c r="P56" s="270">
        <f t="shared" si="11"/>
        <v>0.5</v>
      </c>
      <c r="Q56" s="439">
        <v>0</v>
      </c>
      <c r="R56" s="27"/>
      <c r="BP56" s="5"/>
    </row>
    <row r="57" spans="1:68" ht="15" customHeight="1" x14ac:dyDescent="0.25">
      <c r="A57" s="259"/>
      <c r="B57" s="259"/>
      <c r="C57" s="84"/>
      <c r="D57" s="82" t="s">
        <v>153</v>
      </c>
      <c r="E57" s="50">
        <f t="shared" si="9"/>
        <v>0.13513513513513514</v>
      </c>
      <c r="F57" s="270">
        <f t="shared" ref="F57:F64" si="12">F44/(F11+F44-F72)</f>
        <v>7.6923076923076927E-2</v>
      </c>
      <c r="G57" s="270">
        <f t="shared" si="10"/>
        <v>6.0606060606060608E-2</v>
      </c>
      <c r="H57" s="270">
        <f t="shared" si="10"/>
        <v>0.10638297872340426</v>
      </c>
      <c r="I57" s="270">
        <f t="shared" si="6"/>
        <v>0.13513513513513514</v>
      </c>
      <c r="J57" s="270">
        <f t="shared" si="6"/>
        <v>0.20833333333333334</v>
      </c>
      <c r="K57" s="270">
        <f t="shared" si="7"/>
        <v>0.15217391304347827</v>
      </c>
      <c r="L57" s="270">
        <f t="shared" ref="L57:P57" si="13">L44/(L11+L44-L72)</f>
        <v>0.15</v>
      </c>
      <c r="M57" s="270">
        <f t="shared" si="13"/>
        <v>0.14705882352941177</v>
      </c>
      <c r="N57" s="270">
        <f t="shared" si="13"/>
        <v>9.0909090909090912E-2</v>
      </c>
      <c r="O57" s="270">
        <f t="shared" si="13"/>
        <v>0.14285714285714285</v>
      </c>
      <c r="P57" s="270">
        <f t="shared" si="13"/>
        <v>0.16</v>
      </c>
      <c r="Q57" s="439">
        <v>0.15</v>
      </c>
      <c r="R57" s="27"/>
      <c r="BP57" s="5"/>
    </row>
    <row r="58" spans="1:68" ht="15" customHeight="1" x14ac:dyDescent="0.25">
      <c r="A58" s="259"/>
      <c r="B58" s="259"/>
      <c r="C58" s="84"/>
      <c r="D58" s="82" t="s">
        <v>93</v>
      </c>
      <c r="E58" s="50">
        <f t="shared" si="9"/>
        <v>9.4E-2</v>
      </c>
      <c r="F58" s="270">
        <f t="shared" si="12"/>
        <v>8.3333333333333329E-2</v>
      </c>
      <c r="G58" s="270">
        <f t="shared" si="10"/>
        <v>0.14583333333333334</v>
      </c>
      <c r="H58" s="270">
        <f t="shared" si="10"/>
        <v>0.1</v>
      </c>
      <c r="I58" s="270">
        <f t="shared" si="6"/>
        <v>0.14893617021276595</v>
      </c>
      <c r="J58" s="270">
        <f t="shared" si="6"/>
        <v>0.12820512820512819</v>
      </c>
      <c r="K58" s="270">
        <f t="shared" si="7"/>
        <v>7.6923076923076927E-2</v>
      </c>
      <c r="L58" s="270">
        <f t="shared" ref="L58:P58" si="14">L45/(L12+L45-L73)</f>
        <v>0.11627906976744186</v>
      </c>
      <c r="M58" s="270">
        <f t="shared" si="14"/>
        <v>7.1428571428571425E-2</v>
      </c>
      <c r="N58" s="270">
        <f t="shared" si="14"/>
        <v>2.1739130434782608E-2</v>
      </c>
      <c r="O58" s="270">
        <f t="shared" si="14"/>
        <v>6.0606060606060608E-2</v>
      </c>
      <c r="P58" s="270">
        <f t="shared" si="14"/>
        <v>7.8947368421052627E-2</v>
      </c>
      <c r="Q58" s="439">
        <v>7.0000000000000007E-2</v>
      </c>
      <c r="R58" s="27"/>
      <c r="BP58" s="5"/>
    </row>
    <row r="59" spans="1:68" ht="15" customHeight="1" x14ac:dyDescent="0.25">
      <c r="A59" s="348"/>
      <c r="B59" s="348"/>
      <c r="C59" s="84"/>
      <c r="D59" s="82" t="s">
        <v>144</v>
      </c>
      <c r="E59" s="50">
        <f t="shared" si="9"/>
        <v>6.25E-2</v>
      </c>
      <c r="F59" s="270">
        <f t="shared" si="12"/>
        <v>0</v>
      </c>
      <c r="G59" s="270">
        <f t="shared" si="10"/>
        <v>0</v>
      </c>
      <c r="H59" s="270">
        <f t="shared" si="10"/>
        <v>0</v>
      </c>
      <c r="I59" s="270">
        <f t="shared" si="6"/>
        <v>0</v>
      </c>
      <c r="J59" s="270">
        <f t="shared" si="6"/>
        <v>0</v>
      </c>
      <c r="K59" s="270">
        <f t="shared" si="7"/>
        <v>0</v>
      </c>
      <c r="L59" s="443" t="s">
        <v>176</v>
      </c>
      <c r="M59" s="270">
        <f t="shared" si="7"/>
        <v>0.5</v>
      </c>
      <c r="N59" s="443" t="s">
        <v>176</v>
      </c>
      <c r="O59" s="270">
        <f t="shared" ref="O59" si="15">O46/(O13+O46-O74)</f>
        <v>1</v>
      </c>
      <c r="P59" s="443" t="s">
        <v>176</v>
      </c>
      <c r="Q59" s="439">
        <v>0</v>
      </c>
      <c r="R59" s="27"/>
      <c r="BP59" s="5"/>
    </row>
    <row r="60" spans="1:68" ht="15" customHeight="1" x14ac:dyDescent="0.25">
      <c r="A60" s="259"/>
      <c r="B60" s="259"/>
      <c r="C60" s="84"/>
      <c r="D60" s="82" t="s">
        <v>145</v>
      </c>
      <c r="E60" s="50">
        <f t="shared" si="9"/>
        <v>0.1271186440677966</v>
      </c>
      <c r="F60" s="270">
        <f t="shared" si="12"/>
        <v>0</v>
      </c>
      <c r="G60" s="270">
        <f t="shared" si="10"/>
        <v>0</v>
      </c>
      <c r="H60" s="270">
        <f t="shared" si="10"/>
        <v>0</v>
      </c>
      <c r="I60" s="270">
        <f t="shared" si="6"/>
        <v>0.4</v>
      </c>
      <c r="J60" s="270">
        <f t="shared" si="6"/>
        <v>0</v>
      </c>
      <c r="K60" s="270">
        <f t="shared" si="7"/>
        <v>0.1111111111111111</v>
      </c>
      <c r="L60" s="270">
        <f t="shared" ref="L60:P60" si="16">L47/(L14+L47-L75)</f>
        <v>0.2</v>
      </c>
      <c r="M60" s="270">
        <f t="shared" si="16"/>
        <v>0.23529411764705882</v>
      </c>
      <c r="N60" s="270">
        <f t="shared" si="16"/>
        <v>9.0909090909090912E-2</v>
      </c>
      <c r="O60" s="270">
        <f t="shared" si="16"/>
        <v>6.6666666666666666E-2</v>
      </c>
      <c r="P60" s="270">
        <f t="shared" si="16"/>
        <v>0.16666666666666666</v>
      </c>
      <c r="Q60" s="439">
        <v>0.08</v>
      </c>
      <c r="R60" s="27"/>
      <c r="BP60" s="5"/>
    </row>
    <row r="61" spans="1:68" ht="15" customHeight="1" x14ac:dyDescent="0.25">
      <c r="A61" s="259"/>
      <c r="B61" s="259"/>
      <c r="C61" s="84"/>
      <c r="D61" s="82" t="s">
        <v>146</v>
      </c>
      <c r="E61" s="50">
        <f t="shared" si="9"/>
        <v>8.59375E-2</v>
      </c>
      <c r="F61" s="270">
        <f t="shared" si="12"/>
        <v>0.16666666666666666</v>
      </c>
      <c r="G61" s="270">
        <f t="shared" si="10"/>
        <v>0</v>
      </c>
      <c r="H61" s="270">
        <f t="shared" si="10"/>
        <v>8.3333333333333329E-2</v>
      </c>
      <c r="I61" s="270">
        <f t="shared" si="6"/>
        <v>0.22222222222222221</v>
      </c>
      <c r="J61" s="270">
        <f t="shared" si="6"/>
        <v>9.0909090909090912E-2</v>
      </c>
      <c r="K61" s="270">
        <f t="shared" si="7"/>
        <v>0.25</v>
      </c>
      <c r="L61" s="270">
        <f t="shared" ref="L61:P61" si="17">L48/(L15+L48-L76)</f>
        <v>0</v>
      </c>
      <c r="M61" s="270">
        <f t="shared" si="17"/>
        <v>0.14285714285714285</v>
      </c>
      <c r="N61" s="270">
        <f t="shared" si="17"/>
        <v>7.6923076923076927E-2</v>
      </c>
      <c r="O61" s="270">
        <f t="shared" si="17"/>
        <v>0.14285714285714285</v>
      </c>
      <c r="P61" s="270">
        <f t="shared" si="17"/>
        <v>0</v>
      </c>
      <c r="Q61" s="439">
        <v>0</v>
      </c>
      <c r="R61" s="27"/>
      <c r="BP61" s="5"/>
    </row>
    <row r="62" spans="1:68" ht="15" customHeight="1" x14ac:dyDescent="0.25">
      <c r="A62" s="259"/>
      <c r="B62" s="259"/>
      <c r="C62" s="84"/>
      <c r="D62" s="82" t="s">
        <v>95</v>
      </c>
      <c r="E62" s="50">
        <f t="shared" si="9"/>
        <v>7.6049943246311008E-2</v>
      </c>
      <c r="F62" s="270">
        <f t="shared" si="12"/>
        <v>7.9646017699115043E-2</v>
      </c>
      <c r="G62" s="270">
        <f t="shared" si="10"/>
        <v>7.9207920792079209E-2</v>
      </c>
      <c r="H62" s="270">
        <f t="shared" si="10"/>
        <v>5.4054054054054057E-2</v>
      </c>
      <c r="I62" s="270">
        <f t="shared" si="6"/>
        <v>7.5471698113207544E-2</v>
      </c>
      <c r="J62" s="270">
        <f t="shared" si="6"/>
        <v>7.3529411764705885E-2</v>
      </c>
      <c r="K62" s="270">
        <f t="shared" si="7"/>
        <v>8.8235294117647065E-2</v>
      </c>
      <c r="L62" s="270">
        <f t="shared" ref="L62:P62" si="18">L49/(L16+L49-L77)</f>
        <v>0.1038961038961039</v>
      </c>
      <c r="M62" s="270">
        <f t="shared" si="18"/>
        <v>1.8181818181818181E-2</v>
      </c>
      <c r="N62" s="270">
        <f t="shared" si="18"/>
        <v>1.5625E-2</v>
      </c>
      <c r="O62" s="270">
        <f t="shared" si="18"/>
        <v>7.8947368421052627E-2</v>
      </c>
      <c r="P62" s="270">
        <f t="shared" si="18"/>
        <v>0.13698630136986301</v>
      </c>
      <c r="Q62" s="439">
        <v>0.09</v>
      </c>
      <c r="R62" s="27"/>
      <c r="BP62" s="5"/>
    </row>
    <row r="63" spans="1:68" ht="15" customHeight="1" x14ac:dyDescent="0.25">
      <c r="A63" s="259"/>
      <c r="B63" s="259"/>
      <c r="C63" s="84"/>
      <c r="D63" s="82" t="s">
        <v>147</v>
      </c>
      <c r="E63" s="50">
        <f t="shared" si="9"/>
        <v>0.16216216216216217</v>
      </c>
      <c r="F63" s="270">
        <f t="shared" si="12"/>
        <v>1</v>
      </c>
      <c r="G63" s="270">
        <f t="shared" si="10"/>
        <v>0.14285714285714285</v>
      </c>
      <c r="H63" s="270">
        <f t="shared" si="10"/>
        <v>0</v>
      </c>
      <c r="I63" s="270">
        <f t="shared" si="6"/>
        <v>0.25</v>
      </c>
      <c r="J63" s="270">
        <f t="shared" si="6"/>
        <v>0.35714285714285715</v>
      </c>
      <c r="K63" s="270">
        <f t="shared" si="7"/>
        <v>0.2</v>
      </c>
      <c r="L63" s="270">
        <f t="shared" ref="L63:P63" si="19">L50/(L17+L50-L78)</f>
        <v>0.125</v>
      </c>
      <c r="M63" s="270">
        <f t="shared" si="19"/>
        <v>6.6666666666666666E-2</v>
      </c>
      <c r="N63" s="270">
        <f t="shared" si="19"/>
        <v>0.21428571428571427</v>
      </c>
      <c r="O63" s="270">
        <f t="shared" si="19"/>
        <v>0.13043478260869565</v>
      </c>
      <c r="P63" s="270">
        <f t="shared" si="19"/>
        <v>0.15384615384615385</v>
      </c>
      <c r="Q63" s="439">
        <v>0.13</v>
      </c>
      <c r="R63" s="27"/>
      <c r="BP63" s="5"/>
    </row>
    <row r="64" spans="1:68" ht="15" customHeight="1" x14ac:dyDescent="0.25">
      <c r="A64" s="259"/>
      <c r="B64" s="259"/>
      <c r="C64" s="159"/>
      <c r="D64" s="93" t="s">
        <v>148</v>
      </c>
      <c r="E64" s="168">
        <f t="shared" si="9"/>
        <v>0.10169491525423729</v>
      </c>
      <c r="F64" s="273">
        <f t="shared" si="12"/>
        <v>0</v>
      </c>
      <c r="G64" s="273">
        <f t="shared" si="10"/>
        <v>0</v>
      </c>
      <c r="H64" s="388">
        <f t="shared" si="10"/>
        <v>0</v>
      </c>
      <c r="I64" s="388">
        <f t="shared" si="6"/>
        <v>0.23076923076923078</v>
      </c>
      <c r="J64" s="388">
        <f t="shared" si="6"/>
        <v>8.3333333333333329E-2</v>
      </c>
      <c r="K64" s="388">
        <f t="shared" si="7"/>
        <v>0</v>
      </c>
      <c r="L64" s="388">
        <f t="shared" ref="L64:P64" si="20">L51/(L18+L51-L79)</f>
        <v>7.6923076923076927E-2</v>
      </c>
      <c r="M64" s="388">
        <f t="shared" si="20"/>
        <v>0.19047619047619047</v>
      </c>
      <c r="N64" s="388">
        <f t="shared" si="20"/>
        <v>0.10526315789473684</v>
      </c>
      <c r="O64" s="388">
        <f t="shared" si="20"/>
        <v>5.8823529411764705E-2</v>
      </c>
      <c r="P64" s="388">
        <f t="shared" si="20"/>
        <v>0.10526315789473684</v>
      </c>
      <c r="Q64" s="440">
        <v>0.25</v>
      </c>
      <c r="R64" s="27"/>
      <c r="BP64" s="5"/>
    </row>
    <row r="65" spans="1:68" ht="7.5" customHeight="1" x14ac:dyDescent="0.25">
      <c r="A65" s="37"/>
      <c r="B65" s="37"/>
      <c r="C65" s="30"/>
      <c r="D65" s="53"/>
      <c r="E65" s="62"/>
      <c r="F65" s="68"/>
      <c r="G65" s="68"/>
      <c r="H65" s="68"/>
      <c r="I65" s="68"/>
      <c r="J65" s="68"/>
      <c r="K65" s="68"/>
      <c r="L65" s="243"/>
      <c r="M65" s="243"/>
      <c r="N65" s="243"/>
      <c r="O65" s="243"/>
      <c r="P65" s="243"/>
      <c r="Q65" s="438"/>
      <c r="R65" s="27"/>
      <c r="BP65" s="5"/>
    </row>
    <row r="66" spans="1:68" ht="15" customHeight="1" x14ac:dyDescent="0.25">
      <c r="C66" s="245" t="s">
        <v>156</v>
      </c>
      <c r="D66" s="246"/>
      <c r="E66" s="247">
        <f>SUM(F66:Q66)</f>
        <v>3191</v>
      </c>
      <c r="F66" s="248">
        <f t="shared" ref="F66:Q66" si="21">F6-F67</f>
        <v>234</v>
      </c>
      <c r="G66" s="248">
        <f t="shared" si="21"/>
        <v>291</v>
      </c>
      <c r="H66" s="248">
        <f t="shared" si="21"/>
        <v>278</v>
      </c>
      <c r="I66" s="248">
        <f t="shared" si="21"/>
        <v>210</v>
      </c>
      <c r="J66" s="248">
        <f t="shared" si="21"/>
        <v>236</v>
      </c>
      <c r="K66" s="248">
        <f t="shared" si="21"/>
        <v>258</v>
      </c>
      <c r="L66" s="248">
        <f t="shared" si="21"/>
        <v>223</v>
      </c>
      <c r="M66" s="248">
        <f t="shared" si="21"/>
        <v>270</v>
      </c>
      <c r="N66" s="248">
        <f t="shared" si="21"/>
        <v>299</v>
      </c>
      <c r="O66" s="248">
        <f t="shared" si="21"/>
        <v>325</v>
      </c>
      <c r="P66" s="248">
        <f t="shared" si="21"/>
        <v>258</v>
      </c>
      <c r="Q66" s="441">
        <f t="shared" si="21"/>
        <v>309</v>
      </c>
      <c r="R66" s="27"/>
      <c r="BP66" s="5" t="s">
        <v>20</v>
      </c>
    </row>
    <row r="67" spans="1:68" ht="15" customHeight="1" x14ac:dyDescent="0.25">
      <c r="C67" s="245" t="s">
        <v>157</v>
      </c>
      <c r="D67" s="246"/>
      <c r="E67" s="247">
        <f>SUM(F67:Q67)</f>
        <v>480</v>
      </c>
      <c r="F67" s="249">
        <f>SUM(F68:F79)</f>
        <v>39</v>
      </c>
      <c r="G67" s="249">
        <f t="shared" ref="G67:Q67" si="22">SUM(G68:G79)</f>
        <v>45</v>
      </c>
      <c r="H67" s="249">
        <f t="shared" si="22"/>
        <v>34</v>
      </c>
      <c r="I67" s="249">
        <f t="shared" si="22"/>
        <v>34</v>
      </c>
      <c r="J67" s="249">
        <f t="shared" si="22"/>
        <v>36</v>
      </c>
      <c r="K67" s="249">
        <f t="shared" si="22"/>
        <v>37</v>
      </c>
      <c r="L67" s="249">
        <f t="shared" si="22"/>
        <v>47</v>
      </c>
      <c r="M67" s="249">
        <f t="shared" si="22"/>
        <v>42</v>
      </c>
      <c r="N67" s="249">
        <f t="shared" si="22"/>
        <v>41</v>
      </c>
      <c r="O67" s="249">
        <f t="shared" si="22"/>
        <v>41</v>
      </c>
      <c r="P67" s="249">
        <f t="shared" si="22"/>
        <v>46</v>
      </c>
      <c r="Q67" s="442">
        <f t="shared" si="22"/>
        <v>38</v>
      </c>
      <c r="R67" s="27"/>
      <c r="S67" s="9"/>
      <c r="T67" s="9"/>
      <c r="U67" s="10"/>
      <c r="V67" s="10"/>
      <c r="BP67" s="5" t="s">
        <v>22</v>
      </c>
    </row>
    <row r="68" spans="1:68" ht="15" customHeight="1" x14ac:dyDescent="0.25">
      <c r="C68" s="284"/>
      <c r="D68" s="286" t="s">
        <v>103</v>
      </c>
      <c r="E68" s="81">
        <f>SUM(F68:Q68)</f>
        <v>8</v>
      </c>
      <c r="F68" s="289">
        <v>0</v>
      </c>
      <c r="G68" s="289">
        <v>0</v>
      </c>
      <c r="H68" s="290">
        <v>0</v>
      </c>
      <c r="I68" s="290">
        <v>0</v>
      </c>
      <c r="J68" s="290">
        <v>0</v>
      </c>
      <c r="K68" s="290">
        <v>1</v>
      </c>
      <c r="L68" s="290">
        <v>1</v>
      </c>
      <c r="M68" s="290">
        <v>1</v>
      </c>
      <c r="N68" s="290">
        <v>1</v>
      </c>
      <c r="O68" s="290">
        <v>1</v>
      </c>
      <c r="P68" s="290">
        <v>1</v>
      </c>
      <c r="Q68" s="622">
        <v>2</v>
      </c>
      <c r="R68" s="27"/>
      <c r="S68" s="9"/>
      <c r="T68" s="9"/>
      <c r="U68" s="10"/>
      <c r="V68" s="10"/>
      <c r="BP68" s="5"/>
    </row>
    <row r="69" spans="1:68" ht="15" customHeight="1" x14ac:dyDescent="0.25">
      <c r="C69" s="99"/>
      <c r="D69" s="287" t="s">
        <v>91</v>
      </c>
      <c r="E69" s="81">
        <f>SUM(F69:Q69)</f>
        <v>57</v>
      </c>
      <c r="F69" s="290">
        <v>7</v>
      </c>
      <c r="G69" s="290">
        <v>6</v>
      </c>
      <c r="H69" s="290">
        <v>4</v>
      </c>
      <c r="I69" s="290">
        <v>2</v>
      </c>
      <c r="J69" s="290">
        <v>5</v>
      </c>
      <c r="K69" s="290">
        <v>3</v>
      </c>
      <c r="L69" s="290">
        <v>6</v>
      </c>
      <c r="M69" s="290">
        <v>7</v>
      </c>
      <c r="N69" s="290">
        <v>5</v>
      </c>
      <c r="O69" s="290">
        <v>3</v>
      </c>
      <c r="P69" s="290">
        <v>4</v>
      </c>
      <c r="Q69" s="622">
        <v>5</v>
      </c>
      <c r="R69" s="27"/>
      <c r="S69" s="9"/>
      <c r="T69" s="9"/>
      <c r="U69" s="10"/>
      <c r="V69" s="10"/>
      <c r="BP69" s="5"/>
    </row>
    <row r="70" spans="1:68" ht="15" customHeight="1" x14ac:dyDescent="0.25">
      <c r="C70" s="99"/>
      <c r="D70" s="287" t="s">
        <v>142</v>
      </c>
      <c r="E70" s="81">
        <f t="shared" ref="E70:E79" si="23">SUM(F70:Q70)</f>
        <v>33</v>
      </c>
      <c r="F70" s="290">
        <v>9</v>
      </c>
      <c r="G70" s="290">
        <v>9</v>
      </c>
      <c r="H70" s="290">
        <v>4</v>
      </c>
      <c r="I70" s="290">
        <v>0</v>
      </c>
      <c r="J70" s="290">
        <v>1</v>
      </c>
      <c r="K70" s="290">
        <v>3</v>
      </c>
      <c r="L70" s="290">
        <v>1</v>
      </c>
      <c r="M70" s="290">
        <v>0</v>
      </c>
      <c r="N70" s="290">
        <v>1</v>
      </c>
      <c r="O70" s="290">
        <v>1</v>
      </c>
      <c r="P70" s="290">
        <v>1</v>
      </c>
      <c r="Q70" s="622">
        <v>3</v>
      </c>
      <c r="R70" s="27"/>
      <c r="S70" s="9"/>
      <c r="T70" s="9"/>
      <c r="U70" s="10"/>
      <c r="V70" s="10"/>
      <c r="BP70" s="5"/>
    </row>
    <row r="71" spans="1:68" ht="15" customHeight="1" x14ac:dyDescent="0.25">
      <c r="C71" s="99"/>
      <c r="D71" s="287" t="s">
        <v>143</v>
      </c>
      <c r="E71" s="81">
        <f t="shared" si="23"/>
        <v>3</v>
      </c>
      <c r="F71" s="290">
        <v>1</v>
      </c>
      <c r="G71" s="290">
        <v>0</v>
      </c>
      <c r="H71" s="290">
        <v>0</v>
      </c>
      <c r="I71" s="290">
        <v>0</v>
      </c>
      <c r="J71" s="290">
        <v>0</v>
      </c>
      <c r="K71" s="290">
        <v>0</v>
      </c>
      <c r="L71" s="290">
        <v>0</v>
      </c>
      <c r="M71" s="290">
        <v>1</v>
      </c>
      <c r="N71" s="290">
        <v>0</v>
      </c>
      <c r="O71" s="290">
        <v>0</v>
      </c>
      <c r="P71" s="290">
        <v>1</v>
      </c>
      <c r="Q71" s="622">
        <v>0</v>
      </c>
      <c r="R71" s="27"/>
      <c r="S71" s="9"/>
      <c r="T71" s="9"/>
      <c r="U71" s="10"/>
      <c r="V71" s="10"/>
      <c r="BP71" s="5"/>
    </row>
    <row r="72" spans="1:68" ht="15" customHeight="1" x14ac:dyDescent="0.25">
      <c r="C72" s="99"/>
      <c r="D72" s="287" t="s">
        <v>153</v>
      </c>
      <c r="E72" s="81">
        <f t="shared" si="23"/>
        <v>158</v>
      </c>
      <c r="F72" s="290">
        <v>11</v>
      </c>
      <c r="G72" s="290">
        <v>10</v>
      </c>
      <c r="H72" s="290">
        <v>11</v>
      </c>
      <c r="I72" s="290">
        <v>14</v>
      </c>
      <c r="J72" s="290">
        <v>11</v>
      </c>
      <c r="K72" s="290">
        <v>16</v>
      </c>
      <c r="L72" s="290">
        <v>13</v>
      </c>
      <c r="M72" s="290">
        <v>7</v>
      </c>
      <c r="N72" s="290">
        <v>16</v>
      </c>
      <c r="O72" s="290">
        <v>19</v>
      </c>
      <c r="P72" s="290">
        <v>15</v>
      </c>
      <c r="Q72" s="622">
        <v>15</v>
      </c>
      <c r="R72" s="27"/>
      <c r="S72" s="9"/>
      <c r="T72" s="9"/>
      <c r="U72" s="10"/>
      <c r="V72" s="10"/>
      <c r="BP72" s="5"/>
    </row>
    <row r="73" spans="1:68" ht="15" customHeight="1" x14ac:dyDescent="0.25">
      <c r="C73" s="99"/>
      <c r="D73" s="287" t="s">
        <v>93</v>
      </c>
      <c r="E73" s="81">
        <f t="shared" si="23"/>
        <v>96</v>
      </c>
      <c r="F73" s="290">
        <v>4</v>
      </c>
      <c r="G73" s="290">
        <v>13</v>
      </c>
      <c r="H73" s="290">
        <v>5</v>
      </c>
      <c r="I73" s="290">
        <v>4</v>
      </c>
      <c r="J73" s="290">
        <v>12</v>
      </c>
      <c r="K73" s="290">
        <v>8</v>
      </c>
      <c r="L73" s="290">
        <v>12</v>
      </c>
      <c r="M73" s="290">
        <v>11</v>
      </c>
      <c r="N73" s="290">
        <v>6</v>
      </c>
      <c r="O73" s="290">
        <v>6</v>
      </c>
      <c r="P73" s="290">
        <v>7</v>
      </c>
      <c r="Q73" s="622">
        <v>8</v>
      </c>
      <c r="R73" s="27"/>
      <c r="S73" s="9"/>
      <c r="T73" s="9"/>
      <c r="U73" s="10"/>
      <c r="V73" s="10"/>
      <c r="BP73" s="5"/>
    </row>
    <row r="74" spans="1:68" ht="15" customHeight="1" x14ac:dyDescent="0.25">
      <c r="C74" s="99"/>
      <c r="D74" s="82" t="s">
        <v>144</v>
      </c>
      <c r="E74" s="81">
        <f>SUM(F74:Q74)</f>
        <v>1</v>
      </c>
      <c r="F74" s="290">
        <v>0</v>
      </c>
      <c r="G74" s="290">
        <v>0</v>
      </c>
      <c r="H74" s="290">
        <v>0</v>
      </c>
      <c r="I74" s="290">
        <v>0</v>
      </c>
      <c r="J74" s="290">
        <v>0</v>
      </c>
      <c r="K74" s="290">
        <v>0</v>
      </c>
      <c r="L74" s="290">
        <v>1</v>
      </c>
      <c r="M74" s="290">
        <v>0</v>
      </c>
      <c r="N74" s="290">
        <v>0</v>
      </c>
      <c r="O74" s="290">
        <v>0</v>
      </c>
      <c r="P74" s="290">
        <v>0</v>
      </c>
      <c r="Q74" s="622">
        <v>0</v>
      </c>
      <c r="R74" s="27"/>
      <c r="S74" s="9"/>
      <c r="T74" s="9"/>
      <c r="U74" s="10"/>
      <c r="V74" s="10"/>
      <c r="BP74" s="5"/>
    </row>
    <row r="75" spans="1:68" ht="15" customHeight="1" x14ac:dyDescent="0.25">
      <c r="C75" s="99"/>
      <c r="D75" s="287" t="s">
        <v>145</v>
      </c>
      <c r="E75" s="81">
        <f t="shared" si="23"/>
        <v>13</v>
      </c>
      <c r="F75" s="290">
        <v>1</v>
      </c>
      <c r="G75" s="290">
        <v>1</v>
      </c>
      <c r="H75" s="290">
        <v>0</v>
      </c>
      <c r="I75" s="290">
        <v>2</v>
      </c>
      <c r="J75" s="290">
        <v>0</v>
      </c>
      <c r="K75" s="290">
        <v>1</v>
      </c>
      <c r="L75" s="290">
        <v>0</v>
      </c>
      <c r="M75" s="290">
        <v>4</v>
      </c>
      <c r="N75" s="290">
        <v>1</v>
      </c>
      <c r="O75" s="290">
        <v>0</v>
      </c>
      <c r="P75" s="290">
        <v>1</v>
      </c>
      <c r="Q75" s="622">
        <v>2</v>
      </c>
      <c r="R75" s="27"/>
      <c r="S75" s="9"/>
      <c r="T75" s="9"/>
      <c r="U75" s="10"/>
      <c r="V75" s="10"/>
      <c r="BP75" s="5"/>
    </row>
    <row r="76" spans="1:68" ht="15" customHeight="1" x14ac:dyDescent="0.25">
      <c r="C76" s="99"/>
      <c r="D76" s="287" t="s">
        <v>146</v>
      </c>
      <c r="E76" s="81">
        <f t="shared" si="23"/>
        <v>3</v>
      </c>
      <c r="F76" s="290">
        <v>0</v>
      </c>
      <c r="G76" s="290">
        <v>0</v>
      </c>
      <c r="H76" s="290">
        <v>1</v>
      </c>
      <c r="I76" s="290">
        <v>1</v>
      </c>
      <c r="J76" s="290">
        <v>0</v>
      </c>
      <c r="K76" s="290">
        <v>0</v>
      </c>
      <c r="L76" s="290">
        <v>0</v>
      </c>
      <c r="M76" s="290">
        <v>0</v>
      </c>
      <c r="N76" s="290">
        <v>0</v>
      </c>
      <c r="O76" s="290">
        <v>0</v>
      </c>
      <c r="P76" s="290">
        <v>1</v>
      </c>
      <c r="Q76" s="622">
        <v>0</v>
      </c>
      <c r="R76" s="27"/>
      <c r="S76" s="9"/>
      <c r="T76" s="9"/>
      <c r="U76" s="10"/>
      <c r="V76" s="10"/>
      <c r="BP76" s="5"/>
    </row>
    <row r="77" spans="1:68" ht="15" customHeight="1" x14ac:dyDescent="0.25">
      <c r="C77" s="99"/>
      <c r="D77" s="287" t="s">
        <v>95</v>
      </c>
      <c r="E77" s="81">
        <f t="shared" si="23"/>
        <v>72</v>
      </c>
      <c r="F77" s="290">
        <v>4</v>
      </c>
      <c r="G77" s="290">
        <v>6</v>
      </c>
      <c r="H77" s="290">
        <v>6</v>
      </c>
      <c r="I77" s="290">
        <v>5</v>
      </c>
      <c r="J77" s="290">
        <v>6</v>
      </c>
      <c r="K77" s="290">
        <v>5</v>
      </c>
      <c r="L77" s="290">
        <v>8</v>
      </c>
      <c r="M77" s="290">
        <v>9</v>
      </c>
      <c r="N77" s="290">
        <v>6</v>
      </c>
      <c r="O77" s="290">
        <v>8</v>
      </c>
      <c r="P77" s="290">
        <v>9</v>
      </c>
      <c r="Q77" s="622">
        <v>0</v>
      </c>
      <c r="R77" s="27"/>
      <c r="S77" s="9"/>
      <c r="T77" s="9"/>
      <c r="U77" s="10"/>
      <c r="V77" s="10"/>
      <c r="BP77" s="5"/>
    </row>
    <row r="78" spans="1:68" ht="15" customHeight="1" x14ac:dyDescent="0.25">
      <c r="C78" s="99"/>
      <c r="D78" s="287" t="s">
        <v>147</v>
      </c>
      <c r="E78" s="81">
        <f t="shared" si="23"/>
        <v>29</v>
      </c>
      <c r="F78" s="290">
        <v>1</v>
      </c>
      <c r="G78" s="290">
        <v>0</v>
      </c>
      <c r="H78" s="290">
        <v>3</v>
      </c>
      <c r="I78" s="290">
        <v>5</v>
      </c>
      <c r="J78" s="290">
        <v>1</v>
      </c>
      <c r="K78" s="290">
        <v>0</v>
      </c>
      <c r="L78" s="290">
        <v>3</v>
      </c>
      <c r="M78" s="290">
        <v>2</v>
      </c>
      <c r="N78" s="290">
        <v>4</v>
      </c>
      <c r="O78" s="290">
        <v>2</v>
      </c>
      <c r="P78" s="290">
        <v>5</v>
      </c>
      <c r="Q78" s="622">
        <v>3</v>
      </c>
      <c r="R78" s="27"/>
      <c r="S78" s="9"/>
      <c r="T78" s="9"/>
      <c r="U78" s="10"/>
      <c r="V78" s="10"/>
      <c r="BP78" s="5"/>
    </row>
    <row r="79" spans="1:68" ht="15" customHeight="1" x14ac:dyDescent="0.25">
      <c r="C79" s="285"/>
      <c r="D79" s="288" t="s">
        <v>148</v>
      </c>
      <c r="E79" s="81">
        <f t="shared" si="23"/>
        <v>7</v>
      </c>
      <c r="F79" s="291">
        <v>1</v>
      </c>
      <c r="G79" s="291">
        <v>0</v>
      </c>
      <c r="H79" s="291">
        <v>0</v>
      </c>
      <c r="I79" s="291">
        <v>1</v>
      </c>
      <c r="J79" s="291">
        <v>0</v>
      </c>
      <c r="K79" s="290">
        <v>0</v>
      </c>
      <c r="L79" s="290">
        <v>2</v>
      </c>
      <c r="M79" s="290">
        <v>0</v>
      </c>
      <c r="N79" s="290">
        <v>1</v>
      </c>
      <c r="O79" s="290">
        <v>1</v>
      </c>
      <c r="P79" s="290">
        <v>1</v>
      </c>
      <c r="Q79" s="622">
        <v>0</v>
      </c>
      <c r="R79" s="27"/>
      <c r="S79" s="9"/>
      <c r="T79" s="9"/>
      <c r="U79" s="10"/>
      <c r="V79" s="10"/>
      <c r="BP79" s="5"/>
    </row>
    <row r="80" spans="1:68" ht="15" customHeight="1" x14ac:dyDescent="0.25">
      <c r="C80" s="245" t="s">
        <v>72</v>
      </c>
      <c r="D80" s="246"/>
      <c r="E80" s="250">
        <f>E86/E6</f>
        <v>0.92454372105693272</v>
      </c>
      <c r="F80" s="250">
        <f t="shared" ref="F80:Q80" si="24">F86/F6</f>
        <v>0.94139194139194138</v>
      </c>
      <c r="G80" s="250">
        <f t="shared" si="24"/>
        <v>0.92261904761904767</v>
      </c>
      <c r="H80" s="250">
        <f t="shared" si="24"/>
        <v>0.9358974358974359</v>
      </c>
      <c r="I80" s="250">
        <f t="shared" si="24"/>
        <v>0.88934426229508201</v>
      </c>
      <c r="J80" s="250">
        <f t="shared" si="24"/>
        <v>0.9154411764705882</v>
      </c>
      <c r="K80" s="250">
        <f t="shared" si="24"/>
        <v>0.92542372881355928</v>
      </c>
      <c r="L80" s="250">
        <f>L86/L6</f>
        <v>0.93333333333333335</v>
      </c>
      <c r="M80" s="250">
        <f t="shared" si="24"/>
        <v>0.95512820512820518</v>
      </c>
      <c r="N80" s="250">
        <f t="shared" si="24"/>
        <v>0.92647058823529416</v>
      </c>
      <c r="O80" s="250">
        <f t="shared" si="24"/>
        <v>0.93442622950819676</v>
      </c>
      <c r="P80" s="616">
        <f t="shared" si="24"/>
        <v>0.91776315789473684</v>
      </c>
      <c r="Q80" s="506">
        <f t="shared" si="24"/>
        <v>0.89337175792507206</v>
      </c>
      <c r="R80" s="27"/>
      <c r="S80" s="9"/>
      <c r="T80" s="9"/>
      <c r="U80" s="10"/>
      <c r="V80" s="10"/>
      <c r="BP80" s="5" t="s">
        <v>26</v>
      </c>
    </row>
    <row r="81" spans="1:68" ht="15" customHeight="1" x14ac:dyDescent="0.25">
      <c r="C81" s="245" t="s">
        <v>73</v>
      </c>
      <c r="D81" s="251"/>
      <c r="E81" s="252">
        <f t="shared" ref="E81:Q81" si="25">E67/E6</f>
        <v>0.13075456278943068</v>
      </c>
      <c r="F81" s="252">
        <f t="shared" si="25"/>
        <v>0.14285714285714285</v>
      </c>
      <c r="G81" s="252">
        <f t="shared" si="25"/>
        <v>0.13392857142857142</v>
      </c>
      <c r="H81" s="252">
        <f t="shared" si="25"/>
        <v>0.10897435897435898</v>
      </c>
      <c r="I81" s="252">
        <f t="shared" si="25"/>
        <v>0.13934426229508196</v>
      </c>
      <c r="J81" s="252">
        <f t="shared" si="25"/>
        <v>0.13235294117647059</v>
      </c>
      <c r="K81" s="252">
        <f t="shared" si="25"/>
        <v>0.12542372881355932</v>
      </c>
      <c r="L81" s="252">
        <f t="shared" si="25"/>
        <v>0.17407407407407408</v>
      </c>
      <c r="M81" s="252">
        <f t="shared" si="25"/>
        <v>0.13461538461538461</v>
      </c>
      <c r="N81" s="252">
        <f t="shared" si="25"/>
        <v>0.12058823529411765</v>
      </c>
      <c r="O81" s="252">
        <f t="shared" si="25"/>
        <v>0.11202185792349727</v>
      </c>
      <c r="P81" s="617">
        <f t="shared" si="25"/>
        <v>0.15131578947368421</v>
      </c>
      <c r="Q81" s="507">
        <f t="shared" si="25"/>
        <v>0.10951008645533142</v>
      </c>
      <c r="R81" s="27"/>
      <c r="S81" s="9"/>
      <c r="T81" s="9"/>
      <c r="U81" s="10"/>
      <c r="V81" s="10"/>
      <c r="BP81" s="5" t="s">
        <v>28</v>
      </c>
    </row>
    <row r="82" spans="1:68" ht="15" customHeight="1" x14ac:dyDescent="0.25">
      <c r="A82" s="14"/>
      <c r="C82" s="245" t="s">
        <v>71</v>
      </c>
      <c r="D82" s="246"/>
      <c r="E82" s="444">
        <f>AVERAGE(F82:Q82)</f>
        <v>10</v>
      </c>
      <c r="F82" s="253">
        <v>9</v>
      </c>
      <c r="G82" s="253">
        <v>9</v>
      </c>
      <c r="H82" s="253">
        <v>9</v>
      </c>
      <c r="I82" s="253">
        <v>9</v>
      </c>
      <c r="J82" s="253">
        <v>9</v>
      </c>
      <c r="K82" s="253">
        <v>9</v>
      </c>
      <c r="L82" s="253">
        <v>11</v>
      </c>
      <c r="M82" s="253">
        <v>11</v>
      </c>
      <c r="N82" s="253">
        <v>11</v>
      </c>
      <c r="O82" s="253">
        <v>11</v>
      </c>
      <c r="P82" s="618">
        <v>11</v>
      </c>
      <c r="Q82" s="508">
        <v>11</v>
      </c>
      <c r="R82" s="27"/>
      <c r="S82" s="9"/>
      <c r="T82" s="66"/>
      <c r="U82" s="10"/>
      <c r="V82" s="10"/>
      <c r="BP82" s="5" t="s">
        <v>19</v>
      </c>
    </row>
    <row r="83" spans="1:68" ht="15" customHeight="1" x14ac:dyDescent="0.25">
      <c r="C83" s="245" t="s">
        <v>75</v>
      </c>
      <c r="D83" s="246"/>
      <c r="E83" s="254">
        <f t="shared" ref="E83:Q83" si="26">E6/E82</f>
        <v>367.1</v>
      </c>
      <c r="F83" s="254">
        <f t="shared" si="26"/>
        <v>30.333333333333332</v>
      </c>
      <c r="G83" s="254">
        <f t="shared" si="26"/>
        <v>37.333333333333336</v>
      </c>
      <c r="H83" s="254">
        <f t="shared" si="26"/>
        <v>34.666666666666664</v>
      </c>
      <c r="I83" s="254">
        <f t="shared" si="26"/>
        <v>27.111111111111111</v>
      </c>
      <c r="J83" s="254">
        <f t="shared" si="26"/>
        <v>30.222222222222221</v>
      </c>
      <c r="K83" s="254">
        <f t="shared" si="26"/>
        <v>32.777777777777779</v>
      </c>
      <c r="L83" s="254">
        <f t="shared" si="26"/>
        <v>24.545454545454547</v>
      </c>
      <c r="M83" s="254">
        <f t="shared" si="26"/>
        <v>28.363636363636363</v>
      </c>
      <c r="N83" s="254">
        <f t="shared" si="26"/>
        <v>30.90909090909091</v>
      </c>
      <c r="O83" s="254">
        <f t="shared" si="26"/>
        <v>33.272727272727273</v>
      </c>
      <c r="P83" s="67">
        <f t="shared" si="26"/>
        <v>27.636363636363637</v>
      </c>
      <c r="Q83" s="505">
        <f t="shared" si="26"/>
        <v>31.545454545454547</v>
      </c>
      <c r="R83" s="28"/>
      <c r="S83" s="9"/>
      <c r="T83" s="9"/>
      <c r="U83" s="10"/>
      <c r="V83" s="10"/>
      <c r="BP83" s="5" t="s">
        <v>29</v>
      </c>
    </row>
    <row r="84" spans="1:68" ht="20.100000000000001" customHeight="1" x14ac:dyDescent="0.25">
      <c r="C84" s="15" t="s">
        <v>76</v>
      </c>
      <c r="D84" s="301"/>
      <c r="E84" s="302"/>
      <c r="F84" s="263"/>
      <c r="G84" s="263"/>
      <c r="H84" s="264"/>
      <c r="I84" s="264"/>
      <c r="J84" s="264"/>
      <c r="K84" s="264"/>
      <c r="L84" s="265"/>
      <c r="M84" s="265"/>
      <c r="N84" s="265"/>
      <c r="O84" s="265"/>
      <c r="P84" s="265"/>
      <c r="Q84" s="263"/>
      <c r="R84" s="263"/>
      <c r="S84" s="263"/>
      <c r="T84" s="9"/>
      <c r="U84" s="10"/>
      <c r="V84" s="10"/>
      <c r="BP84" s="5" t="s">
        <v>31</v>
      </c>
    </row>
    <row r="85" spans="1:68" ht="20.100000000000001" customHeight="1" x14ac:dyDescent="0.25">
      <c r="A85" s="10"/>
      <c r="B85" s="10"/>
      <c r="C85" s="262"/>
      <c r="D85" s="262"/>
      <c r="E85" s="262"/>
      <c r="F85" s="263"/>
      <c r="G85" s="263"/>
      <c r="H85" s="264"/>
      <c r="I85" s="264"/>
      <c r="J85" s="264"/>
      <c r="K85" s="264"/>
      <c r="L85" s="265"/>
      <c r="M85" s="265"/>
      <c r="N85" s="265"/>
      <c r="O85" s="265"/>
      <c r="P85" s="265"/>
      <c r="Q85" s="263"/>
      <c r="R85" s="263"/>
      <c r="S85" s="263"/>
      <c r="T85" s="9"/>
      <c r="U85" s="10"/>
      <c r="V85" s="10"/>
      <c r="BP85" s="5"/>
    </row>
    <row r="86" spans="1:68" s="20" customFormat="1" ht="20.100000000000001" customHeight="1" x14ac:dyDescent="0.25">
      <c r="C86" s="18"/>
      <c r="D86" s="426" t="s">
        <v>154</v>
      </c>
      <c r="E86" s="427">
        <f>SUM(F86:Q86)</f>
        <v>3394</v>
      </c>
      <c r="F86" s="265">
        <v>257</v>
      </c>
      <c r="G86" s="265">
        <v>310</v>
      </c>
      <c r="H86" s="306">
        <v>292</v>
      </c>
      <c r="I86" s="306">
        <v>217</v>
      </c>
      <c r="J86" s="306">
        <v>249</v>
      </c>
      <c r="K86" s="306">
        <v>273</v>
      </c>
      <c r="L86" s="306">
        <v>252</v>
      </c>
      <c r="M86" s="306">
        <v>298</v>
      </c>
      <c r="N86" s="306">
        <v>315</v>
      </c>
      <c r="O86" s="265">
        <v>342</v>
      </c>
      <c r="P86" s="265">
        <v>279</v>
      </c>
      <c r="Q86" s="265">
        <v>310</v>
      </c>
      <c r="BP86" s="56"/>
    </row>
    <row r="87" spans="1:68" ht="20.100000000000001" customHeight="1" x14ac:dyDescent="0.25">
      <c r="A87" s="10"/>
      <c r="B87" s="10"/>
      <c r="C87" s="266"/>
      <c r="D87" s="496"/>
      <c r="E87" s="427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9"/>
      <c r="R87" s="262"/>
      <c r="S87" s="262"/>
      <c r="T87" s="20"/>
      <c r="U87" s="10"/>
      <c r="V87" s="10"/>
      <c r="BP87" s="5"/>
    </row>
    <row r="88" spans="1:68" ht="20.100000000000001" customHeight="1" x14ac:dyDescent="0.25">
      <c r="A88" s="10"/>
      <c r="B88" s="10"/>
      <c r="C88" s="263"/>
      <c r="D88" s="263"/>
      <c r="E88" s="267"/>
      <c r="F88" s="268"/>
      <c r="G88" s="268"/>
      <c r="H88" s="263"/>
      <c r="I88" s="263"/>
      <c r="J88" s="263"/>
      <c r="K88" s="263"/>
      <c r="L88" s="263"/>
      <c r="M88" s="263"/>
      <c r="N88" s="263"/>
      <c r="O88" s="263"/>
      <c r="P88" s="263"/>
      <c r="Q88" s="262"/>
      <c r="R88" s="262"/>
      <c r="S88" s="262"/>
      <c r="T88" s="20"/>
      <c r="U88" s="10"/>
      <c r="V88" s="10"/>
      <c r="BP88" s="5"/>
    </row>
    <row r="89" spans="1:68" ht="20.100000000000001" customHeight="1" x14ac:dyDescent="0.25">
      <c r="A89" s="10"/>
      <c r="B89" s="10"/>
      <c r="C89" s="263"/>
      <c r="D89" s="263"/>
      <c r="E89" s="267"/>
      <c r="F89" s="268"/>
      <c r="G89" s="268"/>
      <c r="H89" s="263"/>
      <c r="I89" s="263"/>
      <c r="J89" s="263"/>
      <c r="K89" s="263"/>
      <c r="L89" s="263"/>
      <c r="M89" s="263"/>
      <c r="N89" s="263"/>
      <c r="O89" s="263"/>
      <c r="P89" s="263"/>
      <c r="Q89" s="262"/>
      <c r="R89" s="262"/>
      <c r="S89" s="262"/>
      <c r="T89" s="10"/>
      <c r="U89" s="10"/>
      <c r="V89" s="10"/>
      <c r="BP89" s="5"/>
    </row>
    <row r="90" spans="1:68" ht="20.100000000000001" customHeight="1" x14ac:dyDescent="0.25">
      <c r="A90" s="10"/>
      <c r="B90" s="10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263"/>
      <c r="Q90" s="262"/>
      <c r="R90" s="262"/>
      <c r="S90" s="262"/>
      <c r="BP90" s="5"/>
    </row>
    <row r="91" spans="1:68" x14ac:dyDescent="0.25">
      <c r="A91" s="10"/>
      <c r="B91" s="10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2"/>
      <c r="R91" s="262"/>
      <c r="S91" s="262"/>
      <c r="BP91" s="5"/>
    </row>
    <row r="92" spans="1:68" x14ac:dyDescent="0.25">
      <c r="A92" s="10"/>
      <c r="B92" s="10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2"/>
      <c r="R92" s="262"/>
      <c r="S92" s="262"/>
      <c r="BP92" s="5"/>
    </row>
    <row r="93" spans="1:68" x14ac:dyDescent="0.25">
      <c r="A93" s="10"/>
      <c r="B93" s="10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263"/>
      <c r="Q93" s="262"/>
      <c r="R93" s="262"/>
      <c r="S93" s="262"/>
    </row>
    <row r="94" spans="1:68" x14ac:dyDescent="0.25">
      <c r="A94" s="10"/>
      <c r="B94" s="10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2"/>
      <c r="S94" s="262"/>
    </row>
    <row r="95" spans="1:68" x14ac:dyDescent="0.25"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</row>
    <row r="96" spans="1:68" x14ac:dyDescent="0.25"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2"/>
      <c r="S96" s="262"/>
    </row>
    <row r="97" spans="3:19" x14ac:dyDescent="0.25"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</row>
    <row r="98" spans="3:19" x14ac:dyDescent="0.25"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</row>
    <row r="99" spans="3:19" x14ac:dyDescent="0.25">
      <c r="C99" s="262"/>
      <c r="D99" s="262"/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2"/>
      <c r="S99" s="262"/>
    </row>
    <row r="100" spans="3:19" x14ac:dyDescent="0.25"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</row>
  </sheetData>
  <protectedRanges>
    <protectedRange sqref="A82" name="Rango1"/>
  </protectedRanges>
  <mergeCells count="2">
    <mergeCell ref="C5:D5"/>
    <mergeCell ref="A19:B19"/>
  </mergeCells>
  <pageMargins left="0.53" right="0" top="0.44" bottom="0.92" header="0.31496062992125984" footer="0.57999999999999996"/>
  <pageSetup paperSize="9" scale="75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7" tint="0.39997558519241921"/>
  </sheetPr>
  <dimension ref="A2:BP6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20" sqref="F20:Q20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36.7109375" style="1" customWidth="1"/>
    <col min="5" max="5" width="8.7109375" style="1" customWidth="1"/>
    <col min="6" max="11" width="7.42578125" style="1" customWidth="1"/>
    <col min="12" max="17" width="8.7109375" style="1" customWidth="1"/>
    <col min="18" max="18" width="11.42578125" style="1" customWidth="1"/>
    <col min="19" max="19" width="13.85546875" style="1" hidden="1" customWidth="1"/>
    <col min="20" max="24" width="13.85546875" style="1" customWidth="1"/>
    <col min="25" max="67" width="11.42578125" style="1"/>
    <col min="68" max="68" width="42.42578125" style="1" customWidth="1"/>
    <col min="69" max="70" width="11.42578125" style="1"/>
    <col min="71" max="71" width="44.7109375" style="1" customWidth="1"/>
    <col min="72" max="16384" width="11.42578125" style="1"/>
  </cols>
  <sheetData>
    <row r="2" spans="1:68" x14ac:dyDescent="0.25">
      <c r="C2" s="2"/>
      <c r="D2" s="2"/>
      <c r="E2" s="2"/>
    </row>
    <row r="3" spans="1:68" ht="20.25" customHeight="1" x14ac:dyDescent="0.25">
      <c r="C3" s="3"/>
      <c r="D3" s="3"/>
      <c r="E3" s="3"/>
      <c r="F3" s="4"/>
      <c r="G3" s="4"/>
      <c r="H3" s="4"/>
      <c r="I3" s="4"/>
      <c r="J3" s="4"/>
      <c r="K3" s="4"/>
      <c r="L3" s="44"/>
      <c r="M3" s="4"/>
      <c r="N3" s="4"/>
      <c r="O3" s="4"/>
      <c r="P3" s="4"/>
      <c r="Q3" s="4"/>
      <c r="BP3" s="5" t="s">
        <v>0</v>
      </c>
    </row>
    <row r="4" spans="1:68" ht="33.75" customHeight="1" x14ac:dyDescent="0.25"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S4" s="400" t="s">
        <v>183</v>
      </c>
      <c r="BP4" s="5"/>
    </row>
    <row r="5" spans="1:68" ht="30" customHeight="1" x14ac:dyDescent="0.25">
      <c r="A5" s="6"/>
      <c r="C5" s="647" t="s">
        <v>1</v>
      </c>
      <c r="D5" s="649"/>
      <c r="E5" s="8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9"/>
      <c r="S5" s="400" t="s">
        <v>182</v>
      </c>
      <c r="T5" s="24"/>
      <c r="U5" s="295"/>
      <c r="V5" s="295"/>
      <c r="W5" s="296"/>
      <c r="X5" s="296"/>
      <c r="Y5" s="296"/>
      <c r="BP5" s="5" t="s">
        <v>15</v>
      </c>
    </row>
    <row r="6" spans="1:68" ht="15" customHeight="1" x14ac:dyDescent="0.25">
      <c r="C6" s="141" t="s">
        <v>52</v>
      </c>
      <c r="D6" s="142"/>
      <c r="E6" s="143">
        <f>SUM(F6:Q6)</f>
        <v>163</v>
      </c>
      <c r="F6" s="143">
        <f>SUM(F7:F21)</f>
        <v>17</v>
      </c>
      <c r="G6" s="143">
        <f t="shared" ref="G6:Q6" si="0">SUM(G7:G21)</f>
        <v>9</v>
      </c>
      <c r="H6" s="143">
        <f t="shared" si="0"/>
        <v>13</v>
      </c>
      <c r="I6" s="143">
        <f t="shared" si="0"/>
        <v>9</v>
      </c>
      <c r="J6" s="143">
        <f t="shared" si="0"/>
        <v>11</v>
      </c>
      <c r="K6" s="143">
        <f t="shared" si="0"/>
        <v>16</v>
      </c>
      <c r="L6" s="143">
        <f t="shared" si="0"/>
        <v>15</v>
      </c>
      <c r="M6" s="143">
        <f t="shared" si="0"/>
        <v>20</v>
      </c>
      <c r="N6" s="143">
        <f t="shared" si="0"/>
        <v>7</v>
      </c>
      <c r="O6" s="143">
        <f t="shared" si="0"/>
        <v>12</v>
      </c>
      <c r="P6" s="143">
        <f t="shared" si="0"/>
        <v>18</v>
      </c>
      <c r="Q6" s="143">
        <f t="shared" si="0"/>
        <v>16</v>
      </c>
      <c r="R6" s="516"/>
      <c r="S6" s="9"/>
      <c r="T6" s="24"/>
      <c r="U6" s="295"/>
      <c r="V6" s="295"/>
      <c r="W6" s="296"/>
      <c r="X6" s="296"/>
      <c r="Y6" s="296"/>
      <c r="BP6" s="5" t="s">
        <v>16</v>
      </c>
    </row>
    <row r="7" spans="1:68" ht="15" customHeight="1" x14ac:dyDescent="0.25">
      <c r="C7" s="80"/>
      <c r="D7" s="82" t="s">
        <v>89</v>
      </c>
      <c r="E7" s="81">
        <f t="shared" ref="E7:E51" si="1">SUM(F7:Q7)</f>
        <v>1</v>
      </c>
      <c r="F7" s="36">
        <v>0</v>
      </c>
      <c r="G7" s="36">
        <v>0</v>
      </c>
      <c r="H7" s="336">
        <v>1</v>
      </c>
      <c r="I7" s="336">
        <v>0</v>
      </c>
      <c r="J7" s="336">
        <v>0</v>
      </c>
      <c r="K7" s="336">
        <v>0</v>
      </c>
      <c r="L7" s="336">
        <v>0</v>
      </c>
      <c r="M7" s="336">
        <v>0</v>
      </c>
      <c r="N7" s="336">
        <v>0</v>
      </c>
      <c r="O7" s="336">
        <v>0</v>
      </c>
      <c r="P7" s="336">
        <v>0</v>
      </c>
      <c r="Q7" s="511">
        <v>0</v>
      </c>
      <c r="R7" s="516"/>
      <c r="S7" s="9"/>
      <c r="T7" s="24"/>
      <c r="U7" s="295"/>
      <c r="V7" s="295"/>
      <c r="W7" s="296"/>
      <c r="X7" s="296"/>
      <c r="Y7" s="296"/>
      <c r="BP7" s="5"/>
    </row>
    <row r="8" spans="1:68" ht="15" customHeight="1" x14ac:dyDescent="0.25">
      <c r="C8" s="80"/>
      <c r="D8" s="82" t="s">
        <v>90</v>
      </c>
      <c r="E8" s="81">
        <f t="shared" si="1"/>
        <v>4</v>
      </c>
      <c r="F8" s="36">
        <v>0</v>
      </c>
      <c r="G8" s="36">
        <v>0</v>
      </c>
      <c r="H8" s="336">
        <v>1</v>
      </c>
      <c r="I8" s="336">
        <v>0</v>
      </c>
      <c r="J8" s="336">
        <v>0</v>
      </c>
      <c r="K8" s="336">
        <v>0</v>
      </c>
      <c r="L8" s="336">
        <v>0</v>
      </c>
      <c r="M8" s="336">
        <v>1</v>
      </c>
      <c r="N8" s="336">
        <v>1</v>
      </c>
      <c r="O8" s="336">
        <v>0</v>
      </c>
      <c r="P8" s="336">
        <v>0</v>
      </c>
      <c r="Q8" s="511">
        <v>1</v>
      </c>
      <c r="R8" s="516"/>
      <c r="S8" s="9"/>
      <c r="T8" s="24"/>
      <c r="U8" s="295"/>
      <c r="V8" s="295"/>
      <c r="W8" s="296"/>
      <c r="X8" s="296"/>
      <c r="Y8" s="296"/>
      <c r="BP8" s="5"/>
    </row>
    <row r="9" spans="1:68" ht="15" customHeight="1" x14ac:dyDescent="0.25">
      <c r="C9" s="80"/>
      <c r="D9" s="82" t="s">
        <v>91</v>
      </c>
      <c r="E9" s="81">
        <f t="shared" si="1"/>
        <v>3</v>
      </c>
      <c r="F9" s="36">
        <v>1</v>
      </c>
      <c r="G9" s="36">
        <v>0</v>
      </c>
      <c r="H9" s="336">
        <v>1</v>
      </c>
      <c r="I9" s="336">
        <v>0</v>
      </c>
      <c r="J9" s="336">
        <v>1</v>
      </c>
      <c r="K9" s="336">
        <v>0</v>
      </c>
      <c r="L9" s="336">
        <v>0</v>
      </c>
      <c r="M9" s="336">
        <v>0</v>
      </c>
      <c r="N9" s="336">
        <v>0</v>
      </c>
      <c r="O9" s="336">
        <v>0</v>
      </c>
      <c r="P9" s="336">
        <v>0</v>
      </c>
      <c r="Q9" s="511">
        <v>0</v>
      </c>
      <c r="R9" s="516"/>
      <c r="S9" s="9"/>
      <c r="T9" s="256"/>
      <c r="U9" s="256"/>
      <c r="V9" s="256"/>
      <c r="W9" s="256"/>
      <c r="X9" s="256"/>
      <c r="Y9" s="256"/>
      <c r="Z9"/>
      <c r="BP9" s="5"/>
    </row>
    <row r="10" spans="1:68" ht="15" customHeight="1" x14ac:dyDescent="0.25">
      <c r="C10" s="80"/>
      <c r="D10" s="82" t="s">
        <v>92</v>
      </c>
      <c r="E10" s="81">
        <f t="shared" si="1"/>
        <v>2</v>
      </c>
      <c r="F10" s="36">
        <v>0</v>
      </c>
      <c r="G10" s="36">
        <v>0</v>
      </c>
      <c r="H10" s="336">
        <v>0</v>
      </c>
      <c r="I10" s="336">
        <v>0</v>
      </c>
      <c r="J10" s="336">
        <v>0</v>
      </c>
      <c r="K10" s="336">
        <v>0</v>
      </c>
      <c r="L10" s="336">
        <v>1</v>
      </c>
      <c r="M10" s="336">
        <v>0</v>
      </c>
      <c r="N10" s="336">
        <v>0</v>
      </c>
      <c r="O10" s="336">
        <v>0</v>
      </c>
      <c r="P10" s="336">
        <v>1</v>
      </c>
      <c r="Q10" s="511">
        <v>0</v>
      </c>
      <c r="R10" s="516"/>
      <c r="S10" s="9"/>
      <c r="T10" s="256"/>
      <c r="U10" s="256"/>
      <c r="V10" s="256"/>
      <c r="W10" s="256"/>
      <c r="X10" s="256"/>
      <c r="Y10" s="256"/>
      <c r="Z10"/>
      <c r="BP10" s="5"/>
    </row>
    <row r="11" spans="1:68" ht="15" customHeight="1" x14ac:dyDescent="0.25">
      <c r="C11" s="80"/>
      <c r="D11" s="82" t="s">
        <v>93</v>
      </c>
      <c r="E11" s="81">
        <f t="shared" si="1"/>
        <v>6</v>
      </c>
      <c r="F11" s="36">
        <v>1</v>
      </c>
      <c r="G11" s="36">
        <v>0</v>
      </c>
      <c r="H11" s="336">
        <v>0</v>
      </c>
      <c r="I11" s="336">
        <v>1</v>
      </c>
      <c r="J11" s="336">
        <v>1</v>
      </c>
      <c r="K11" s="336">
        <v>1</v>
      </c>
      <c r="L11" s="336">
        <v>0</v>
      </c>
      <c r="M11" s="336">
        <v>0</v>
      </c>
      <c r="N11" s="336">
        <v>0</v>
      </c>
      <c r="O11" s="336">
        <v>0</v>
      </c>
      <c r="P11" s="336">
        <v>0</v>
      </c>
      <c r="Q11" s="630">
        <v>2</v>
      </c>
      <c r="R11" s="516"/>
      <c r="S11" s="9"/>
      <c r="T11" s="256"/>
      <c r="U11" s="256"/>
      <c r="V11" s="256"/>
      <c r="W11" s="256"/>
      <c r="X11" s="256"/>
      <c r="Y11" s="256"/>
      <c r="Z11"/>
      <c r="BP11" s="5"/>
    </row>
    <row r="12" spans="1:68" ht="15" customHeight="1" x14ac:dyDescent="0.25">
      <c r="C12" s="80"/>
      <c r="D12" s="82" t="s">
        <v>94</v>
      </c>
      <c r="E12" s="81">
        <f t="shared" si="1"/>
        <v>2</v>
      </c>
      <c r="F12" s="36">
        <v>1</v>
      </c>
      <c r="G12" s="36">
        <v>0</v>
      </c>
      <c r="H12" s="336">
        <v>0</v>
      </c>
      <c r="I12" s="336">
        <v>0</v>
      </c>
      <c r="J12" s="336">
        <v>0</v>
      </c>
      <c r="K12" s="336">
        <v>0</v>
      </c>
      <c r="L12" s="336">
        <v>0</v>
      </c>
      <c r="M12" s="336">
        <v>1</v>
      </c>
      <c r="N12" s="336">
        <v>0</v>
      </c>
      <c r="O12" s="336">
        <v>0</v>
      </c>
      <c r="P12" s="336">
        <v>0</v>
      </c>
      <c r="Q12" s="630">
        <v>0</v>
      </c>
      <c r="R12" s="516"/>
      <c r="S12" s="9"/>
      <c r="T12" s="256"/>
      <c r="U12" s="256"/>
      <c r="V12" s="256"/>
      <c r="W12" s="256"/>
      <c r="X12" s="256"/>
      <c r="Y12" s="256"/>
      <c r="Z12"/>
      <c r="BP12" s="5"/>
    </row>
    <row r="13" spans="1:68" ht="15" customHeight="1" x14ac:dyDescent="0.25">
      <c r="C13" s="80"/>
      <c r="D13" s="82" t="s">
        <v>95</v>
      </c>
      <c r="E13" s="81">
        <f t="shared" si="1"/>
        <v>0</v>
      </c>
      <c r="F13" s="36">
        <v>0</v>
      </c>
      <c r="G13" s="36">
        <v>0</v>
      </c>
      <c r="H13" s="336">
        <v>0</v>
      </c>
      <c r="I13" s="336">
        <v>0</v>
      </c>
      <c r="J13" s="336">
        <v>0</v>
      </c>
      <c r="K13" s="336">
        <v>0</v>
      </c>
      <c r="L13" s="336">
        <v>0</v>
      </c>
      <c r="M13" s="336">
        <v>0</v>
      </c>
      <c r="N13" s="336">
        <v>0</v>
      </c>
      <c r="O13" s="336">
        <v>0</v>
      </c>
      <c r="P13" s="336">
        <v>0</v>
      </c>
      <c r="Q13" s="630">
        <v>0</v>
      </c>
      <c r="R13" s="516"/>
      <c r="S13" s="9"/>
      <c r="T13" s="256"/>
      <c r="U13" s="256"/>
      <c r="V13" s="256"/>
      <c r="W13" s="256"/>
      <c r="X13" s="256"/>
      <c r="Y13" s="256"/>
      <c r="Z13"/>
      <c r="BP13" s="5"/>
    </row>
    <row r="14" spans="1:68" ht="15" customHeight="1" x14ac:dyDescent="0.25">
      <c r="C14" s="80"/>
      <c r="D14" s="82" t="s">
        <v>81</v>
      </c>
      <c r="E14" s="81">
        <f t="shared" si="1"/>
        <v>31</v>
      </c>
      <c r="F14" s="36">
        <v>2</v>
      </c>
      <c r="G14" s="36">
        <v>2</v>
      </c>
      <c r="H14" s="336">
        <v>2</v>
      </c>
      <c r="I14" s="336">
        <v>2</v>
      </c>
      <c r="J14" s="336">
        <v>5</v>
      </c>
      <c r="K14" s="336">
        <v>4</v>
      </c>
      <c r="L14" s="336">
        <v>6</v>
      </c>
      <c r="M14" s="336">
        <v>8</v>
      </c>
      <c r="N14" s="336">
        <v>0</v>
      </c>
      <c r="O14" s="336">
        <v>0</v>
      </c>
      <c r="P14" s="336">
        <v>0</v>
      </c>
      <c r="Q14" s="630">
        <v>0</v>
      </c>
      <c r="R14" s="516"/>
      <c r="S14" s="9"/>
      <c r="T14" s="256"/>
      <c r="U14" s="256"/>
      <c r="V14" s="256"/>
      <c r="W14" s="256"/>
      <c r="X14" s="256"/>
      <c r="Y14" s="256"/>
      <c r="Z14"/>
      <c r="BP14" s="5"/>
    </row>
    <row r="15" spans="1:68" ht="15" customHeight="1" x14ac:dyDescent="0.25">
      <c r="C15" s="80"/>
      <c r="D15" s="82" t="s">
        <v>77</v>
      </c>
      <c r="E15" s="81">
        <f t="shared" si="1"/>
        <v>41</v>
      </c>
      <c r="F15" s="36">
        <v>4</v>
      </c>
      <c r="G15" s="36">
        <v>4</v>
      </c>
      <c r="H15" s="336">
        <v>1</v>
      </c>
      <c r="I15" s="336">
        <v>2</v>
      </c>
      <c r="J15" s="336">
        <v>2</v>
      </c>
      <c r="K15" s="336">
        <v>4</v>
      </c>
      <c r="L15" s="336">
        <v>3</v>
      </c>
      <c r="M15" s="336">
        <v>5</v>
      </c>
      <c r="N15" s="336">
        <v>3</v>
      </c>
      <c r="O15" s="336">
        <v>4</v>
      </c>
      <c r="P15" s="336">
        <v>6</v>
      </c>
      <c r="Q15" s="630">
        <v>3</v>
      </c>
      <c r="R15" s="516"/>
      <c r="S15" s="9"/>
      <c r="T15" s="256"/>
      <c r="U15" s="256"/>
      <c r="V15" s="256"/>
      <c r="W15" s="256"/>
      <c r="X15" s="256"/>
      <c r="Y15" s="256"/>
      <c r="Z15"/>
      <c r="BP15" s="5"/>
    </row>
    <row r="16" spans="1:68" ht="15" customHeight="1" x14ac:dyDescent="0.25">
      <c r="C16" s="80"/>
      <c r="D16" s="82" t="s">
        <v>78</v>
      </c>
      <c r="E16" s="81">
        <f t="shared" si="1"/>
        <v>17</v>
      </c>
      <c r="F16" s="36">
        <v>4</v>
      </c>
      <c r="G16" s="36">
        <v>2</v>
      </c>
      <c r="H16" s="336">
        <v>1</v>
      </c>
      <c r="I16" s="336">
        <v>0</v>
      </c>
      <c r="J16" s="336">
        <v>0</v>
      </c>
      <c r="K16" s="336">
        <v>3</v>
      </c>
      <c r="L16" s="336">
        <v>2</v>
      </c>
      <c r="M16" s="336">
        <v>2</v>
      </c>
      <c r="N16" s="336">
        <v>0</v>
      </c>
      <c r="O16" s="336">
        <v>2</v>
      </c>
      <c r="P16" s="336">
        <v>0</v>
      </c>
      <c r="Q16" s="630">
        <v>1</v>
      </c>
      <c r="R16" s="516"/>
      <c r="S16" s="9"/>
      <c r="T16" s="256"/>
      <c r="U16" s="256"/>
      <c r="V16" s="256"/>
      <c r="W16" s="256"/>
      <c r="X16" s="256"/>
      <c r="Y16" s="256"/>
      <c r="Z16"/>
      <c r="BP16" s="5"/>
    </row>
    <row r="17" spans="3:68" ht="15" customHeight="1" x14ac:dyDescent="0.25">
      <c r="C17" s="80"/>
      <c r="D17" s="82" t="s">
        <v>79</v>
      </c>
      <c r="E17" s="81">
        <f t="shared" si="1"/>
        <v>30</v>
      </c>
      <c r="F17" s="36">
        <v>2</v>
      </c>
      <c r="G17" s="36">
        <v>1</v>
      </c>
      <c r="H17" s="336">
        <v>4</v>
      </c>
      <c r="I17" s="336">
        <v>3</v>
      </c>
      <c r="J17" s="336">
        <v>1</v>
      </c>
      <c r="K17" s="336">
        <v>2</v>
      </c>
      <c r="L17" s="336">
        <v>1</v>
      </c>
      <c r="M17" s="336">
        <v>1</v>
      </c>
      <c r="N17" s="336">
        <v>0</v>
      </c>
      <c r="O17" s="336">
        <v>3</v>
      </c>
      <c r="P17" s="336">
        <v>9</v>
      </c>
      <c r="Q17" s="630">
        <v>3</v>
      </c>
      <c r="R17" s="516"/>
      <c r="S17" s="9"/>
      <c r="T17" s="256"/>
      <c r="U17" s="256"/>
      <c r="V17" s="256"/>
      <c r="W17" s="256"/>
      <c r="X17" s="256"/>
      <c r="Y17" s="256"/>
      <c r="Z17"/>
      <c r="BP17" s="5"/>
    </row>
    <row r="18" spans="3:68" ht="15" customHeight="1" x14ac:dyDescent="0.25">
      <c r="C18" s="80"/>
      <c r="D18" s="82" t="s">
        <v>80</v>
      </c>
      <c r="E18" s="81">
        <f t="shared" si="1"/>
        <v>17</v>
      </c>
      <c r="F18" s="36">
        <v>2</v>
      </c>
      <c r="G18" s="36">
        <v>0</v>
      </c>
      <c r="H18" s="336">
        <v>1</v>
      </c>
      <c r="I18" s="336">
        <v>0</v>
      </c>
      <c r="J18" s="336">
        <v>0</v>
      </c>
      <c r="K18" s="336">
        <v>2</v>
      </c>
      <c r="L18" s="336">
        <v>2</v>
      </c>
      <c r="M18" s="336">
        <v>2</v>
      </c>
      <c r="N18" s="336">
        <v>2</v>
      </c>
      <c r="O18" s="336">
        <v>1</v>
      </c>
      <c r="P18" s="336">
        <v>2</v>
      </c>
      <c r="Q18" s="630">
        <v>3</v>
      </c>
      <c r="R18" s="516"/>
      <c r="S18" s="9"/>
      <c r="T18" s="256"/>
      <c r="U18" s="256"/>
      <c r="V18" s="256"/>
      <c r="W18" s="256"/>
      <c r="X18" s="256"/>
      <c r="Y18" s="256"/>
      <c r="Z18"/>
      <c r="BP18" s="5"/>
    </row>
    <row r="19" spans="3:68" ht="15" customHeight="1" x14ac:dyDescent="0.25">
      <c r="C19" s="80"/>
      <c r="D19" s="260" t="s">
        <v>160</v>
      </c>
      <c r="E19" s="81">
        <f t="shared" si="1"/>
        <v>0</v>
      </c>
      <c r="F19" s="36">
        <v>0</v>
      </c>
      <c r="G19" s="36">
        <v>0</v>
      </c>
      <c r="H19" s="336">
        <v>0</v>
      </c>
      <c r="I19" s="336">
        <v>0</v>
      </c>
      <c r="J19" s="336">
        <v>0</v>
      </c>
      <c r="K19" s="336">
        <v>0</v>
      </c>
      <c r="L19" s="336">
        <v>0</v>
      </c>
      <c r="M19" s="336">
        <v>0</v>
      </c>
      <c r="N19" s="336">
        <v>0</v>
      </c>
      <c r="O19" s="336">
        <v>0</v>
      </c>
      <c r="P19" s="336">
        <v>0</v>
      </c>
      <c r="Q19" s="630">
        <v>0</v>
      </c>
      <c r="R19" s="516"/>
      <c r="S19" s="9"/>
      <c r="T19" s="256"/>
      <c r="U19" s="256"/>
      <c r="V19" s="256"/>
      <c r="W19" s="256"/>
      <c r="X19" s="256"/>
      <c r="Y19" s="256"/>
      <c r="Z19"/>
      <c r="BP19" s="5"/>
    </row>
    <row r="20" spans="3:68" ht="15" customHeight="1" x14ac:dyDescent="0.25">
      <c r="C20" s="80"/>
      <c r="D20" s="260" t="s">
        <v>181</v>
      </c>
      <c r="E20" s="81">
        <f>SUM(F20:Q20)</f>
        <v>7</v>
      </c>
      <c r="F20" s="36">
        <v>0</v>
      </c>
      <c r="G20" s="36">
        <v>0</v>
      </c>
      <c r="H20" s="336">
        <v>0</v>
      </c>
      <c r="I20" s="336">
        <v>1</v>
      </c>
      <c r="J20" s="336">
        <v>1</v>
      </c>
      <c r="K20" s="336">
        <v>0</v>
      </c>
      <c r="L20" s="336">
        <v>0</v>
      </c>
      <c r="M20" s="336">
        <v>0</v>
      </c>
      <c r="N20" s="336">
        <v>0</v>
      </c>
      <c r="O20" s="336">
        <v>2</v>
      </c>
      <c r="P20" s="336">
        <v>0</v>
      </c>
      <c r="Q20" s="630">
        <v>3</v>
      </c>
      <c r="R20" s="516"/>
      <c r="S20" s="9"/>
      <c r="T20" s="256"/>
      <c r="U20" s="256"/>
      <c r="V20" s="256"/>
      <c r="W20" s="256"/>
      <c r="X20" s="256"/>
      <c r="Y20" s="256"/>
      <c r="Z20"/>
      <c r="BP20" s="5"/>
    </row>
    <row r="21" spans="3:68" ht="15" customHeight="1" x14ac:dyDescent="0.25">
      <c r="C21" s="80"/>
      <c r="D21" s="260" t="s">
        <v>204</v>
      </c>
      <c r="E21" s="81">
        <f>SUM(F21:Q21)</f>
        <v>2</v>
      </c>
      <c r="F21" s="36">
        <v>0</v>
      </c>
      <c r="G21" s="36">
        <v>0</v>
      </c>
      <c r="H21" s="336">
        <v>1</v>
      </c>
      <c r="I21" s="336">
        <v>0</v>
      </c>
      <c r="J21" s="336">
        <v>0</v>
      </c>
      <c r="K21" s="336">
        <v>0</v>
      </c>
      <c r="L21" s="336">
        <v>0</v>
      </c>
      <c r="M21" s="336">
        <v>0</v>
      </c>
      <c r="N21" s="336">
        <v>1</v>
      </c>
      <c r="O21" s="336">
        <v>0</v>
      </c>
      <c r="P21" s="336">
        <v>0</v>
      </c>
      <c r="Q21" s="631">
        <v>0</v>
      </c>
      <c r="R21" s="516"/>
      <c r="S21" s="9"/>
      <c r="T21" s="256"/>
      <c r="U21" s="256"/>
      <c r="V21" s="256"/>
      <c r="W21" s="256"/>
      <c r="X21" s="256"/>
      <c r="Y21" s="256"/>
      <c r="Z21"/>
      <c r="BP21" s="5"/>
    </row>
    <row r="22" spans="3:68" ht="15" customHeight="1" x14ac:dyDescent="0.25">
      <c r="C22" s="141" t="s">
        <v>171</v>
      </c>
      <c r="D22" s="142"/>
      <c r="E22" s="143">
        <f>SUM(F22:Q22)</f>
        <v>123</v>
      </c>
      <c r="F22" s="143">
        <f t="shared" ref="F22:Q22" si="2">SUM(F23:F36)</f>
        <v>11</v>
      </c>
      <c r="G22" s="143">
        <f t="shared" si="2"/>
        <v>5</v>
      </c>
      <c r="H22" s="143">
        <f t="shared" si="2"/>
        <v>7</v>
      </c>
      <c r="I22" s="143">
        <f t="shared" si="2"/>
        <v>5</v>
      </c>
      <c r="J22" s="143">
        <f t="shared" si="2"/>
        <v>8</v>
      </c>
      <c r="K22" s="143">
        <f t="shared" si="2"/>
        <v>13</v>
      </c>
      <c r="L22" s="143">
        <f t="shared" si="2"/>
        <v>15</v>
      </c>
      <c r="M22" s="143">
        <f t="shared" si="2"/>
        <v>19</v>
      </c>
      <c r="N22" s="143">
        <f t="shared" si="2"/>
        <v>7</v>
      </c>
      <c r="O22" s="143">
        <f t="shared" si="2"/>
        <v>8</v>
      </c>
      <c r="P22" s="143">
        <f t="shared" si="2"/>
        <v>14</v>
      </c>
      <c r="Q22" s="632">
        <f t="shared" si="2"/>
        <v>11</v>
      </c>
      <c r="R22" s="516"/>
      <c r="S22" s="9"/>
      <c r="T22" s="24"/>
      <c r="U22" s="295"/>
      <c r="V22" s="295"/>
      <c r="W22" s="296"/>
      <c r="X22" s="296"/>
      <c r="Y22" s="296"/>
      <c r="BP22" s="5" t="s">
        <v>16</v>
      </c>
    </row>
    <row r="23" spans="3:68" ht="15" customHeight="1" x14ac:dyDescent="0.25">
      <c r="C23" s="80"/>
      <c r="D23" s="82" t="s">
        <v>89</v>
      </c>
      <c r="E23" s="81">
        <f t="shared" ref="E23:E36" si="3">SUM(F23:Q23)</f>
        <v>0</v>
      </c>
      <c r="F23" s="36">
        <v>0</v>
      </c>
      <c r="G23" s="36">
        <v>0</v>
      </c>
      <c r="H23" s="336">
        <v>0</v>
      </c>
      <c r="I23" s="336">
        <v>0</v>
      </c>
      <c r="J23" s="336">
        <v>0</v>
      </c>
      <c r="K23" s="336">
        <v>0</v>
      </c>
      <c r="L23" s="336">
        <v>0</v>
      </c>
      <c r="M23" s="336">
        <v>0</v>
      </c>
      <c r="N23" s="336">
        <v>0</v>
      </c>
      <c r="O23" s="336">
        <v>0</v>
      </c>
      <c r="P23" s="336">
        <v>0</v>
      </c>
      <c r="Q23" s="630">
        <v>0</v>
      </c>
      <c r="R23" s="516"/>
      <c r="S23" s="9"/>
      <c r="T23" s="24"/>
      <c r="U23" s="295"/>
      <c r="V23" s="295"/>
      <c r="W23" s="296"/>
      <c r="X23" s="296"/>
      <c r="Y23" s="296"/>
      <c r="BP23" s="5"/>
    </row>
    <row r="24" spans="3:68" ht="15" customHeight="1" x14ac:dyDescent="0.25">
      <c r="C24" s="80"/>
      <c r="D24" s="82" t="s">
        <v>90</v>
      </c>
      <c r="E24" s="81">
        <f t="shared" si="3"/>
        <v>4</v>
      </c>
      <c r="F24" s="36">
        <v>0</v>
      </c>
      <c r="G24" s="36">
        <v>0</v>
      </c>
      <c r="H24" s="336">
        <v>1</v>
      </c>
      <c r="I24" s="336">
        <v>0</v>
      </c>
      <c r="J24" s="336">
        <v>0</v>
      </c>
      <c r="K24" s="336">
        <v>0</v>
      </c>
      <c r="L24" s="336">
        <v>0</v>
      </c>
      <c r="M24" s="336">
        <v>1</v>
      </c>
      <c r="N24" s="336">
        <v>1</v>
      </c>
      <c r="O24" s="336">
        <v>0</v>
      </c>
      <c r="P24" s="336">
        <v>0</v>
      </c>
      <c r="Q24" s="630">
        <v>1</v>
      </c>
      <c r="R24" s="516"/>
      <c r="S24" s="9"/>
      <c r="T24" s="24"/>
      <c r="U24" s="295"/>
      <c r="V24" s="295"/>
      <c r="W24" s="296"/>
      <c r="X24" s="296"/>
      <c r="Y24" s="296"/>
      <c r="BP24" s="5"/>
    </row>
    <row r="25" spans="3:68" ht="15" customHeight="1" x14ac:dyDescent="0.25">
      <c r="C25" s="80"/>
      <c r="D25" s="82" t="s">
        <v>91</v>
      </c>
      <c r="E25" s="81">
        <f t="shared" si="3"/>
        <v>2</v>
      </c>
      <c r="F25" s="36">
        <v>1</v>
      </c>
      <c r="G25" s="36">
        <v>0</v>
      </c>
      <c r="H25" s="336">
        <v>0</v>
      </c>
      <c r="I25" s="336">
        <v>0</v>
      </c>
      <c r="J25" s="336">
        <v>1</v>
      </c>
      <c r="K25" s="336">
        <v>0</v>
      </c>
      <c r="L25" s="336">
        <v>0</v>
      </c>
      <c r="M25" s="336">
        <v>0</v>
      </c>
      <c r="N25" s="336">
        <v>0</v>
      </c>
      <c r="O25" s="336">
        <v>0</v>
      </c>
      <c r="P25" s="336">
        <v>0</v>
      </c>
      <c r="Q25" s="630">
        <v>0</v>
      </c>
      <c r="R25" s="516"/>
      <c r="S25" s="9"/>
      <c r="T25" s="256"/>
      <c r="U25" s="256"/>
      <c r="V25" s="256"/>
      <c r="W25" s="256"/>
      <c r="X25" s="256"/>
      <c r="Y25" s="256"/>
      <c r="Z25"/>
      <c r="BP25" s="5"/>
    </row>
    <row r="26" spans="3:68" ht="15" customHeight="1" x14ac:dyDescent="0.25">
      <c r="C26" s="80"/>
      <c r="D26" s="82" t="s">
        <v>92</v>
      </c>
      <c r="E26" s="81">
        <f t="shared" si="3"/>
        <v>2</v>
      </c>
      <c r="F26" s="36">
        <v>0</v>
      </c>
      <c r="G26" s="36">
        <v>0</v>
      </c>
      <c r="H26" s="336">
        <v>0</v>
      </c>
      <c r="I26" s="336">
        <v>0</v>
      </c>
      <c r="J26" s="336">
        <v>0</v>
      </c>
      <c r="K26" s="336">
        <v>0</v>
      </c>
      <c r="L26" s="336">
        <v>1</v>
      </c>
      <c r="M26" s="336">
        <v>0</v>
      </c>
      <c r="N26" s="336">
        <v>0</v>
      </c>
      <c r="O26" s="336">
        <v>0</v>
      </c>
      <c r="P26" s="336">
        <v>1</v>
      </c>
      <c r="Q26" s="630">
        <v>0</v>
      </c>
      <c r="R26" s="516"/>
      <c r="S26" s="9"/>
      <c r="T26" s="256"/>
      <c r="U26" s="256"/>
      <c r="V26" s="256"/>
      <c r="W26" s="256"/>
      <c r="X26" s="256"/>
      <c r="Y26" s="256"/>
      <c r="Z26"/>
      <c r="BP26" s="5"/>
    </row>
    <row r="27" spans="3:68" ht="15" customHeight="1" x14ac:dyDescent="0.25">
      <c r="C27" s="80"/>
      <c r="D27" s="82" t="s">
        <v>93</v>
      </c>
      <c r="E27" s="81">
        <f t="shared" si="3"/>
        <v>6</v>
      </c>
      <c r="F27" s="36">
        <v>1</v>
      </c>
      <c r="G27" s="36">
        <v>0</v>
      </c>
      <c r="H27" s="336">
        <v>0</v>
      </c>
      <c r="I27" s="336">
        <v>1</v>
      </c>
      <c r="J27" s="336">
        <v>1</v>
      </c>
      <c r="K27" s="336">
        <v>1</v>
      </c>
      <c r="L27" s="336">
        <v>0</v>
      </c>
      <c r="M27" s="336">
        <v>0</v>
      </c>
      <c r="N27" s="336">
        <v>0</v>
      </c>
      <c r="O27" s="336">
        <v>0</v>
      </c>
      <c r="P27" s="336">
        <v>0</v>
      </c>
      <c r="Q27" s="630">
        <v>2</v>
      </c>
      <c r="R27" s="516"/>
      <c r="S27" s="9"/>
      <c r="T27" s="256"/>
      <c r="U27" s="256"/>
      <c r="V27" s="256"/>
      <c r="W27" s="256"/>
      <c r="X27" s="256"/>
      <c r="Y27" s="256"/>
      <c r="Z27"/>
      <c r="BP27" s="5"/>
    </row>
    <row r="28" spans="3:68" ht="15" customHeight="1" x14ac:dyDescent="0.25">
      <c r="C28" s="80"/>
      <c r="D28" s="82" t="s">
        <v>94</v>
      </c>
      <c r="E28" s="81">
        <f t="shared" si="3"/>
        <v>2</v>
      </c>
      <c r="F28" s="36">
        <v>1</v>
      </c>
      <c r="G28" s="36">
        <v>0</v>
      </c>
      <c r="H28" s="336">
        <v>0</v>
      </c>
      <c r="I28" s="336">
        <v>0</v>
      </c>
      <c r="J28" s="336">
        <v>0</v>
      </c>
      <c r="K28" s="336">
        <v>0</v>
      </c>
      <c r="L28" s="336">
        <v>0</v>
      </c>
      <c r="M28" s="336">
        <v>1</v>
      </c>
      <c r="N28" s="336">
        <v>0</v>
      </c>
      <c r="O28" s="336">
        <v>0</v>
      </c>
      <c r="P28" s="336">
        <v>0</v>
      </c>
      <c r="Q28" s="630">
        <v>0</v>
      </c>
      <c r="R28" s="516"/>
      <c r="S28" s="9"/>
      <c r="T28" s="256"/>
      <c r="U28" s="256"/>
      <c r="V28" s="256"/>
      <c r="W28" s="256"/>
      <c r="X28" s="256"/>
      <c r="Y28" s="256"/>
      <c r="Z28"/>
      <c r="BP28" s="5"/>
    </row>
    <row r="29" spans="3:68" ht="15" customHeight="1" x14ac:dyDescent="0.25">
      <c r="C29" s="80"/>
      <c r="D29" s="82" t="s">
        <v>95</v>
      </c>
      <c r="E29" s="81">
        <f t="shared" si="3"/>
        <v>0</v>
      </c>
      <c r="F29" s="36">
        <v>0</v>
      </c>
      <c r="G29" s="36">
        <v>0</v>
      </c>
      <c r="H29" s="336">
        <v>0</v>
      </c>
      <c r="I29" s="336">
        <v>0</v>
      </c>
      <c r="J29" s="336">
        <v>0</v>
      </c>
      <c r="K29" s="336">
        <v>0</v>
      </c>
      <c r="L29" s="336">
        <v>0</v>
      </c>
      <c r="M29" s="336">
        <v>0</v>
      </c>
      <c r="N29" s="336">
        <v>0</v>
      </c>
      <c r="O29" s="336">
        <v>0</v>
      </c>
      <c r="P29" s="336">
        <v>0</v>
      </c>
      <c r="Q29" s="630">
        <v>0</v>
      </c>
      <c r="R29" s="516"/>
      <c r="S29" s="9"/>
      <c r="T29" s="256"/>
      <c r="U29" s="256"/>
      <c r="V29" s="256"/>
      <c r="W29" s="256"/>
      <c r="X29" s="256"/>
      <c r="Y29" s="256"/>
      <c r="Z29"/>
      <c r="BP29" s="5"/>
    </row>
    <row r="30" spans="3:68" ht="15" customHeight="1" x14ac:dyDescent="0.25">
      <c r="C30" s="80"/>
      <c r="D30" s="82" t="s">
        <v>81</v>
      </c>
      <c r="E30" s="81">
        <f t="shared" si="3"/>
        <v>28</v>
      </c>
      <c r="F30" s="36">
        <v>2</v>
      </c>
      <c r="G30" s="36">
        <v>1</v>
      </c>
      <c r="H30" s="336">
        <v>1</v>
      </c>
      <c r="I30" s="336">
        <v>2</v>
      </c>
      <c r="J30" s="336">
        <v>4</v>
      </c>
      <c r="K30" s="336">
        <v>4</v>
      </c>
      <c r="L30" s="336">
        <v>6</v>
      </c>
      <c r="M30" s="336">
        <v>8</v>
      </c>
      <c r="N30" s="336">
        <v>0</v>
      </c>
      <c r="O30" s="336">
        <v>0</v>
      </c>
      <c r="P30" s="336">
        <v>0</v>
      </c>
      <c r="Q30" s="630">
        <v>0</v>
      </c>
      <c r="R30" s="516"/>
      <c r="S30" s="9"/>
      <c r="T30" s="256"/>
      <c r="U30" s="256"/>
      <c r="V30" s="256"/>
      <c r="W30" s="256"/>
      <c r="X30" s="256"/>
      <c r="Y30" s="256"/>
      <c r="Z30"/>
      <c r="BP30" s="5"/>
    </row>
    <row r="31" spans="3:68" ht="15" customHeight="1" x14ac:dyDescent="0.25">
      <c r="C31" s="80"/>
      <c r="D31" s="82" t="s">
        <v>77</v>
      </c>
      <c r="E31" s="81">
        <f t="shared" si="3"/>
        <v>30</v>
      </c>
      <c r="F31" s="36">
        <v>2</v>
      </c>
      <c r="G31" s="36">
        <v>2</v>
      </c>
      <c r="H31" s="336">
        <v>0</v>
      </c>
      <c r="I31" s="336">
        <v>1</v>
      </c>
      <c r="J31" s="336">
        <v>1</v>
      </c>
      <c r="K31" s="336">
        <v>4</v>
      </c>
      <c r="L31" s="336">
        <v>3</v>
      </c>
      <c r="M31" s="336">
        <v>5</v>
      </c>
      <c r="N31" s="336">
        <v>3</v>
      </c>
      <c r="O31" s="336">
        <v>3</v>
      </c>
      <c r="P31" s="336">
        <v>4</v>
      </c>
      <c r="Q31" s="630">
        <v>2</v>
      </c>
      <c r="R31" s="516"/>
      <c r="S31" s="9"/>
      <c r="T31" s="256"/>
      <c r="U31" s="256"/>
      <c r="V31" s="256"/>
      <c r="W31" s="256"/>
      <c r="X31" s="256"/>
      <c r="Y31" s="256"/>
      <c r="Z31"/>
      <c r="BP31" s="5"/>
    </row>
    <row r="32" spans="3:68" ht="15" customHeight="1" x14ac:dyDescent="0.25">
      <c r="C32" s="80"/>
      <c r="D32" s="82" t="s">
        <v>78</v>
      </c>
      <c r="E32" s="81">
        <f t="shared" si="3"/>
        <v>13</v>
      </c>
      <c r="F32" s="36">
        <v>2</v>
      </c>
      <c r="G32" s="36">
        <v>2</v>
      </c>
      <c r="H32" s="336">
        <v>1</v>
      </c>
      <c r="I32" s="336">
        <v>0</v>
      </c>
      <c r="J32" s="336">
        <v>0</v>
      </c>
      <c r="K32" s="336">
        <v>1</v>
      </c>
      <c r="L32" s="336">
        <v>2</v>
      </c>
      <c r="M32" s="336">
        <v>1</v>
      </c>
      <c r="N32" s="336">
        <v>1</v>
      </c>
      <c r="O32" s="336">
        <v>2</v>
      </c>
      <c r="P32" s="336">
        <v>0</v>
      </c>
      <c r="Q32" s="630">
        <v>1</v>
      </c>
      <c r="R32" s="516"/>
      <c r="S32" s="9"/>
      <c r="T32" s="256"/>
      <c r="U32" s="256"/>
      <c r="V32" s="256"/>
      <c r="W32" s="256"/>
      <c r="X32" s="256"/>
      <c r="Y32" s="256"/>
      <c r="Z32"/>
      <c r="BP32" s="5"/>
    </row>
    <row r="33" spans="1:68" ht="15" customHeight="1" x14ac:dyDescent="0.25">
      <c r="C33" s="80"/>
      <c r="D33" s="82" t="s">
        <v>79</v>
      </c>
      <c r="E33" s="81">
        <f t="shared" si="3"/>
        <v>20</v>
      </c>
      <c r="F33" s="36">
        <v>0</v>
      </c>
      <c r="G33" s="36">
        <v>0</v>
      </c>
      <c r="H33" s="336">
        <v>3</v>
      </c>
      <c r="I33" s="336">
        <v>1</v>
      </c>
      <c r="J33" s="336">
        <v>1</v>
      </c>
      <c r="K33" s="336">
        <v>2</v>
      </c>
      <c r="L33" s="336">
        <v>1</v>
      </c>
      <c r="M33" s="336">
        <v>1</v>
      </c>
      <c r="N33" s="336">
        <v>0</v>
      </c>
      <c r="O33" s="336">
        <v>2</v>
      </c>
      <c r="P33" s="336">
        <v>7</v>
      </c>
      <c r="Q33" s="630">
        <v>2</v>
      </c>
      <c r="R33" s="516"/>
      <c r="S33" s="9"/>
      <c r="T33" s="256"/>
      <c r="U33" s="256"/>
      <c r="V33" s="256"/>
      <c r="W33" s="256"/>
      <c r="X33" s="256"/>
      <c r="Y33" s="256"/>
      <c r="Z33"/>
      <c r="BP33" s="5"/>
    </row>
    <row r="34" spans="1:68" ht="15" customHeight="1" x14ac:dyDescent="0.25">
      <c r="C34" s="80"/>
      <c r="D34" s="82" t="s">
        <v>80</v>
      </c>
      <c r="E34" s="81">
        <f t="shared" si="3"/>
        <v>15</v>
      </c>
      <c r="F34" s="36">
        <v>2</v>
      </c>
      <c r="G34" s="36">
        <v>0</v>
      </c>
      <c r="H34" s="336">
        <v>1</v>
      </c>
      <c r="I34" s="336">
        <v>0</v>
      </c>
      <c r="J34" s="336">
        <v>0</v>
      </c>
      <c r="K34" s="336">
        <v>1</v>
      </c>
      <c r="L34" s="336">
        <v>2</v>
      </c>
      <c r="M34" s="336">
        <v>2</v>
      </c>
      <c r="N34" s="336">
        <v>2</v>
      </c>
      <c r="O34" s="336">
        <v>1</v>
      </c>
      <c r="P34" s="336">
        <v>2</v>
      </c>
      <c r="Q34" s="630">
        <v>2</v>
      </c>
      <c r="R34" s="516"/>
      <c r="S34" s="9"/>
      <c r="T34" s="256"/>
      <c r="U34" s="256"/>
      <c r="V34" s="256"/>
      <c r="W34" s="256"/>
      <c r="X34" s="256"/>
      <c r="Y34" s="256"/>
      <c r="Z34"/>
      <c r="BP34" s="5"/>
    </row>
    <row r="35" spans="1:68" ht="15" customHeight="1" x14ac:dyDescent="0.25">
      <c r="C35" s="80"/>
      <c r="D35" s="260" t="s">
        <v>160</v>
      </c>
      <c r="E35" s="81">
        <f t="shared" si="3"/>
        <v>0</v>
      </c>
      <c r="F35" s="36">
        <v>0</v>
      </c>
      <c r="G35" s="36">
        <v>0</v>
      </c>
      <c r="H35" s="336">
        <v>0</v>
      </c>
      <c r="I35" s="336">
        <v>0</v>
      </c>
      <c r="J35" s="336">
        <v>0</v>
      </c>
      <c r="K35" s="336">
        <v>0</v>
      </c>
      <c r="L35" s="336">
        <v>0</v>
      </c>
      <c r="M35" s="336">
        <v>0</v>
      </c>
      <c r="N35" s="336">
        <v>0</v>
      </c>
      <c r="O35" s="336">
        <v>0</v>
      </c>
      <c r="P35" s="336">
        <v>0</v>
      </c>
      <c r="Q35" s="630">
        <v>0</v>
      </c>
      <c r="R35" s="516"/>
      <c r="S35" s="9"/>
      <c r="T35" s="256"/>
      <c r="U35" s="256"/>
      <c r="V35" s="256"/>
      <c r="W35" s="256"/>
      <c r="X35" s="256"/>
      <c r="Y35" s="256"/>
      <c r="Z35"/>
      <c r="BP35" s="5"/>
    </row>
    <row r="36" spans="1:68" ht="15" customHeight="1" x14ac:dyDescent="0.25">
      <c r="C36" s="156"/>
      <c r="D36" s="261" t="s">
        <v>181</v>
      </c>
      <c r="E36" s="94">
        <f t="shared" si="3"/>
        <v>1</v>
      </c>
      <c r="F36" s="95">
        <v>0</v>
      </c>
      <c r="G36" s="95">
        <v>0</v>
      </c>
      <c r="H36" s="337">
        <v>0</v>
      </c>
      <c r="I36" s="337">
        <v>0</v>
      </c>
      <c r="J36" s="337">
        <v>0</v>
      </c>
      <c r="K36" s="337">
        <v>0</v>
      </c>
      <c r="L36" s="337">
        <v>0</v>
      </c>
      <c r="M36" s="337">
        <v>0</v>
      </c>
      <c r="N36" s="337">
        <v>0</v>
      </c>
      <c r="O36" s="337">
        <v>0</v>
      </c>
      <c r="P36" s="337">
        <v>0</v>
      </c>
      <c r="Q36" s="633">
        <v>1</v>
      </c>
      <c r="R36" s="516"/>
      <c r="S36" s="9"/>
      <c r="T36" s="256"/>
      <c r="U36" s="256"/>
      <c r="V36" s="256"/>
      <c r="W36" s="256"/>
      <c r="X36" s="256"/>
      <c r="Y36" s="256"/>
      <c r="Z36"/>
      <c r="BP36" s="5"/>
    </row>
    <row r="37" spans="1:68" ht="15" customHeight="1" x14ac:dyDescent="0.25">
      <c r="A37" s="646"/>
      <c r="B37" s="646"/>
      <c r="C37" s="145" t="s">
        <v>161</v>
      </c>
      <c r="D37" s="49"/>
      <c r="E37" s="81">
        <f>SUM(F37:Q37)</f>
        <v>3140</v>
      </c>
      <c r="F37" s="81">
        <f>SUM(F38:F51)</f>
        <v>185</v>
      </c>
      <c r="G37" s="81">
        <f>SUM(G38:G51)</f>
        <v>245</v>
      </c>
      <c r="H37" s="81">
        <f t="shared" ref="H37:K37" si="4">SUM(H38:H51)</f>
        <v>236</v>
      </c>
      <c r="I37" s="81">
        <f t="shared" si="4"/>
        <v>182</v>
      </c>
      <c r="J37" s="81">
        <f t="shared" si="4"/>
        <v>232</v>
      </c>
      <c r="K37" s="81">
        <f t="shared" si="4"/>
        <v>283</v>
      </c>
      <c r="L37" s="47">
        <f t="shared" ref="L37:Q37" si="5">SUM(L38:L51)</f>
        <v>236</v>
      </c>
      <c r="M37" s="81">
        <f t="shared" si="5"/>
        <v>266</v>
      </c>
      <c r="N37" s="81">
        <f t="shared" si="5"/>
        <v>248</v>
      </c>
      <c r="O37" s="81">
        <f t="shared" si="5"/>
        <v>354</v>
      </c>
      <c r="P37" s="81">
        <f t="shared" si="5"/>
        <v>287</v>
      </c>
      <c r="Q37" s="519">
        <f t="shared" si="5"/>
        <v>386</v>
      </c>
      <c r="R37" s="27"/>
      <c r="S37" s="9"/>
      <c r="T37" s="24"/>
      <c r="U37" s="24"/>
      <c r="V37" s="297"/>
      <c r="W37" s="256"/>
      <c r="X37" s="256"/>
      <c r="Y37" s="256"/>
      <c r="Z37"/>
      <c r="BP37" s="5" t="s">
        <v>18</v>
      </c>
    </row>
    <row r="38" spans="1:68" ht="15" customHeight="1" x14ac:dyDescent="0.25">
      <c r="A38" s="72"/>
      <c r="B38" s="72"/>
      <c r="C38" s="84"/>
      <c r="D38" s="82" t="s">
        <v>89</v>
      </c>
      <c r="E38" s="81">
        <f t="shared" si="1"/>
        <v>69</v>
      </c>
      <c r="F38" s="36">
        <v>4</v>
      </c>
      <c r="G38" s="36">
        <v>5</v>
      </c>
      <c r="H38" s="29">
        <v>7</v>
      </c>
      <c r="I38" s="29">
        <v>6</v>
      </c>
      <c r="J38" s="29">
        <v>4</v>
      </c>
      <c r="K38" s="29">
        <v>3</v>
      </c>
      <c r="L38" s="29">
        <v>7</v>
      </c>
      <c r="M38" s="29">
        <v>7</v>
      </c>
      <c r="N38" s="475">
        <v>6</v>
      </c>
      <c r="O38" s="484">
        <v>8</v>
      </c>
      <c r="P38" s="484">
        <v>5</v>
      </c>
      <c r="Q38" s="521">
        <v>7</v>
      </c>
      <c r="R38" s="27"/>
      <c r="S38" s="9"/>
      <c r="T38" s="256"/>
      <c r="U38" s="256"/>
      <c r="V38" s="256"/>
      <c r="W38" s="256"/>
      <c r="X38" s="256"/>
      <c r="Y38" s="256"/>
      <c r="Z38"/>
      <c r="BP38" s="5"/>
    </row>
    <row r="39" spans="1:68" ht="15" customHeight="1" x14ac:dyDescent="0.25">
      <c r="A39" s="72"/>
      <c r="B39" s="72"/>
      <c r="C39" s="84"/>
      <c r="D39" s="82" t="s">
        <v>90</v>
      </c>
      <c r="E39" s="81">
        <f t="shared" si="1"/>
        <v>211</v>
      </c>
      <c r="F39" s="36">
        <v>16</v>
      </c>
      <c r="G39" s="36">
        <v>15</v>
      </c>
      <c r="H39" s="29">
        <v>18</v>
      </c>
      <c r="I39" s="29">
        <v>14</v>
      </c>
      <c r="J39" s="29">
        <v>17</v>
      </c>
      <c r="K39" s="29">
        <v>19</v>
      </c>
      <c r="L39" s="29">
        <v>14</v>
      </c>
      <c r="M39" s="29">
        <v>14</v>
      </c>
      <c r="N39" s="475">
        <v>21</v>
      </c>
      <c r="O39" s="484">
        <v>17</v>
      </c>
      <c r="P39" s="484">
        <v>22</v>
      </c>
      <c r="Q39" s="521">
        <v>24</v>
      </c>
      <c r="R39" s="27"/>
      <c r="T39" s="256"/>
      <c r="U39" s="256"/>
      <c r="V39" s="256"/>
      <c r="W39" s="256"/>
      <c r="X39" s="256"/>
      <c r="Y39" s="256"/>
      <c r="Z39"/>
      <c r="BP39" s="5"/>
    </row>
    <row r="40" spans="1:68" ht="15" customHeight="1" x14ac:dyDescent="0.25">
      <c r="A40" s="72"/>
      <c r="B40" s="72"/>
      <c r="C40" s="84"/>
      <c r="D40" s="82" t="s">
        <v>91</v>
      </c>
      <c r="E40" s="81">
        <f t="shared" si="1"/>
        <v>468</v>
      </c>
      <c r="F40" s="36">
        <v>16</v>
      </c>
      <c r="G40" s="36">
        <v>28</v>
      </c>
      <c r="H40" s="29">
        <v>42</v>
      </c>
      <c r="I40" s="29">
        <v>33</v>
      </c>
      <c r="J40" s="29">
        <v>35</v>
      </c>
      <c r="K40" s="29">
        <v>40</v>
      </c>
      <c r="L40" s="29">
        <v>43</v>
      </c>
      <c r="M40" s="29">
        <v>47</v>
      </c>
      <c r="N40" s="475">
        <v>37</v>
      </c>
      <c r="O40" s="484">
        <v>41</v>
      </c>
      <c r="P40" s="484">
        <v>54</v>
      </c>
      <c r="Q40" s="521">
        <v>52</v>
      </c>
      <c r="R40" s="27"/>
      <c r="S40" s="9"/>
      <c r="T40"/>
      <c r="U40"/>
      <c r="V40" s="256"/>
      <c r="W40" s="256"/>
      <c r="X40" s="256"/>
      <c r="Y40" s="256"/>
      <c r="Z40"/>
      <c r="BP40" s="5"/>
    </row>
    <row r="41" spans="1:68" ht="15" customHeight="1" x14ac:dyDescent="0.25">
      <c r="A41" s="72"/>
      <c r="B41" s="72"/>
      <c r="C41" s="84"/>
      <c r="D41" s="82" t="s">
        <v>92</v>
      </c>
      <c r="E41" s="81">
        <f t="shared" si="1"/>
        <v>417</v>
      </c>
      <c r="F41" s="36">
        <v>25</v>
      </c>
      <c r="G41" s="36">
        <v>35</v>
      </c>
      <c r="H41" s="29">
        <v>24</v>
      </c>
      <c r="I41" s="29">
        <v>31</v>
      </c>
      <c r="J41" s="29">
        <v>41</v>
      </c>
      <c r="K41" s="29">
        <v>45</v>
      </c>
      <c r="L41" s="29">
        <v>35</v>
      </c>
      <c r="M41" s="29">
        <v>37</v>
      </c>
      <c r="N41" s="475">
        <v>32</v>
      </c>
      <c r="O41" s="484">
        <v>43</v>
      </c>
      <c r="P41" s="484">
        <v>35</v>
      </c>
      <c r="Q41" s="521">
        <v>34</v>
      </c>
      <c r="R41" s="27"/>
      <c r="S41" s="9"/>
      <c r="T41"/>
      <c r="U41"/>
      <c r="V41" s="256"/>
      <c r="W41" s="256"/>
      <c r="X41" s="256"/>
      <c r="Y41" s="256"/>
      <c r="Z41"/>
      <c r="BP41" s="5"/>
    </row>
    <row r="42" spans="1:68" ht="15" customHeight="1" x14ac:dyDescent="0.25">
      <c r="A42" s="72"/>
      <c r="B42" s="72"/>
      <c r="C42" s="84"/>
      <c r="D42" s="82" t="s">
        <v>93</v>
      </c>
      <c r="E42" s="81">
        <f t="shared" si="1"/>
        <v>347</v>
      </c>
      <c r="F42" s="36">
        <v>23</v>
      </c>
      <c r="G42" s="36">
        <v>39</v>
      </c>
      <c r="H42" s="29">
        <v>27</v>
      </c>
      <c r="I42" s="29">
        <v>25</v>
      </c>
      <c r="J42" s="29">
        <v>34</v>
      </c>
      <c r="K42" s="29">
        <v>30</v>
      </c>
      <c r="L42" s="29">
        <v>23</v>
      </c>
      <c r="M42" s="29">
        <v>23</v>
      </c>
      <c r="N42" s="475">
        <v>23</v>
      </c>
      <c r="O42" s="484">
        <v>31</v>
      </c>
      <c r="P42" s="484">
        <v>33</v>
      </c>
      <c r="Q42" s="521">
        <v>36</v>
      </c>
      <c r="R42" s="27"/>
      <c r="S42" s="9"/>
      <c r="T42"/>
      <c r="U42"/>
      <c r="V42" s="256"/>
      <c r="W42" s="256"/>
      <c r="X42" s="256"/>
      <c r="Y42" s="256"/>
      <c r="Z42"/>
      <c r="BP42" s="5"/>
    </row>
    <row r="43" spans="1:68" ht="15" customHeight="1" x14ac:dyDescent="0.25">
      <c r="A43" s="72"/>
      <c r="B43" s="72"/>
      <c r="C43" s="84"/>
      <c r="D43" s="82" t="s">
        <v>94</v>
      </c>
      <c r="E43" s="81">
        <f t="shared" si="1"/>
        <v>779</v>
      </c>
      <c r="F43" s="36">
        <v>35</v>
      </c>
      <c r="G43" s="36">
        <v>70</v>
      </c>
      <c r="H43" s="29">
        <v>61</v>
      </c>
      <c r="I43" s="29">
        <v>40</v>
      </c>
      <c r="J43" s="29">
        <v>56</v>
      </c>
      <c r="K43" s="29">
        <v>85</v>
      </c>
      <c r="L43" s="29">
        <v>67</v>
      </c>
      <c r="M43" s="29">
        <v>77</v>
      </c>
      <c r="N43" s="475">
        <v>67</v>
      </c>
      <c r="O43" s="484">
        <v>66</v>
      </c>
      <c r="P43" s="484">
        <v>61</v>
      </c>
      <c r="Q43" s="521">
        <v>94</v>
      </c>
      <c r="R43" s="27"/>
      <c r="S43" s="9"/>
      <c r="T43"/>
      <c r="U43"/>
      <c r="V43" s="256"/>
      <c r="W43" s="256"/>
      <c r="X43" s="256"/>
      <c r="Y43" s="256"/>
      <c r="Z43"/>
      <c r="BP43" s="5"/>
    </row>
    <row r="44" spans="1:68" ht="15" customHeight="1" x14ac:dyDescent="0.25">
      <c r="A44" s="435"/>
      <c r="B44" s="435"/>
      <c r="C44" s="84"/>
      <c r="D44" s="82" t="s">
        <v>202</v>
      </c>
      <c r="E44" s="81">
        <f t="shared" si="1"/>
        <v>196</v>
      </c>
      <c r="F44" s="36" t="s">
        <v>176</v>
      </c>
      <c r="G44" s="36" t="s">
        <v>176</v>
      </c>
      <c r="H44" s="36" t="s">
        <v>176</v>
      </c>
      <c r="I44" s="36" t="s">
        <v>176</v>
      </c>
      <c r="J44" s="36" t="s">
        <v>176</v>
      </c>
      <c r="K44" s="36" t="s">
        <v>176</v>
      </c>
      <c r="L44" s="36" t="s">
        <v>176</v>
      </c>
      <c r="M44" s="36" t="s">
        <v>176</v>
      </c>
      <c r="N44" s="475">
        <v>13</v>
      </c>
      <c r="O44" s="484">
        <v>78</v>
      </c>
      <c r="P44" s="484">
        <v>25</v>
      </c>
      <c r="Q44" s="521">
        <v>80</v>
      </c>
      <c r="R44" s="27"/>
      <c r="S44" s="9"/>
      <c r="T44"/>
      <c r="U44"/>
      <c r="V44" s="256"/>
      <c r="W44" s="256"/>
      <c r="X44" s="256"/>
      <c r="Y44" s="256"/>
      <c r="Z44"/>
      <c r="BP44" s="5"/>
    </row>
    <row r="45" spans="1:68" ht="15" customHeight="1" x14ac:dyDescent="0.25">
      <c r="A45" s="72"/>
      <c r="B45" s="72"/>
      <c r="C45" s="84"/>
      <c r="D45" s="82" t="s">
        <v>95</v>
      </c>
      <c r="E45" s="81">
        <f t="shared" si="1"/>
        <v>406</v>
      </c>
      <c r="F45" s="36">
        <v>42</v>
      </c>
      <c r="G45" s="36">
        <v>41</v>
      </c>
      <c r="H45" s="29">
        <v>37</v>
      </c>
      <c r="I45" s="29">
        <v>21</v>
      </c>
      <c r="J45" s="29">
        <v>29</v>
      </c>
      <c r="K45" s="29">
        <v>33</v>
      </c>
      <c r="L45" s="29">
        <v>26</v>
      </c>
      <c r="M45" s="29">
        <v>35</v>
      </c>
      <c r="N45" s="475">
        <v>34</v>
      </c>
      <c r="O45" s="484">
        <v>44</v>
      </c>
      <c r="P45" s="484">
        <v>25</v>
      </c>
      <c r="Q45" s="521">
        <v>39</v>
      </c>
      <c r="R45" s="27"/>
      <c r="S45" s="9"/>
      <c r="T45"/>
      <c r="U45"/>
      <c r="V45" s="256"/>
      <c r="W45" s="256"/>
      <c r="X45" s="256"/>
      <c r="Y45" s="256"/>
      <c r="Z45"/>
      <c r="BP45" s="5"/>
    </row>
    <row r="46" spans="1:68" ht="15" customHeight="1" x14ac:dyDescent="0.25">
      <c r="A46" s="72"/>
      <c r="B46" s="72"/>
      <c r="C46" s="84"/>
      <c r="D46" s="82" t="s">
        <v>81</v>
      </c>
      <c r="E46" s="81">
        <f t="shared" si="1"/>
        <v>32</v>
      </c>
      <c r="F46" s="36">
        <v>2</v>
      </c>
      <c r="G46" s="36">
        <v>2</v>
      </c>
      <c r="H46" s="29">
        <v>2</v>
      </c>
      <c r="I46" s="29">
        <v>2</v>
      </c>
      <c r="J46" s="29">
        <v>5</v>
      </c>
      <c r="K46" s="29">
        <v>4</v>
      </c>
      <c r="L46" s="29">
        <v>6</v>
      </c>
      <c r="M46" s="29">
        <v>9</v>
      </c>
      <c r="N46" s="475">
        <v>0</v>
      </c>
      <c r="O46" s="484">
        <v>0</v>
      </c>
      <c r="P46" s="484">
        <v>0</v>
      </c>
      <c r="Q46" s="521">
        <v>0</v>
      </c>
      <c r="R46" s="27"/>
      <c r="S46" s="9"/>
      <c r="T46"/>
      <c r="U46"/>
      <c r="V46" s="256"/>
      <c r="W46" s="256"/>
      <c r="X46" s="256"/>
      <c r="Y46" s="256"/>
      <c r="Z46"/>
      <c r="BP46" s="5"/>
    </row>
    <row r="47" spans="1:68" ht="15" customHeight="1" x14ac:dyDescent="0.25">
      <c r="A47" s="72"/>
      <c r="B47" s="72"/>
      <c r="C47" s="84"/>
      <c r="D47" s="82" t="s">
        <v>77</v>
      </c>
      <c r="E47" s="81">
        <f t="shared" si="1"/>
        <v>44</v>
      </c>
      <c r="F47" s="36">
        <v>6</v>
      </c>
      <c r="G47" s="36">
        <v>4</v>
      </c>
      <c r="H47" s="29">
        <v>1</v>
      </c>
      <c r="I47" s="29">
        <v>2</v>
      </c>
      <c r="J47" s="29">
        <v>2</v>
      </c>
      <c r="K47" s="29">
        <v>4</v>
      </c>
      <c r="L47" s="29">
        <v>3</v>
      </c>
      <c r="M47" s="29">
        <v>5</v>
      </c>
      <c r="N47" s="475">
        <v>3</v>
      </c>
      <c r="O47" s="484">
        <v>4</v>
      </c>
      <c r="P47" s="484">
        <v>6</v>
      </c>
      <c r="Q47" s="521">
        <v>4</v>
      </c>
      <c r="R47" s="27"/>
      <c r="S47" s="9"/>
      <c r="T47"/>
      <c r="U47"/>
      <c r="V47" s="256"/>
      <c r="W47" s="256"/>
      <c r="X47" s="256"/>
      <c r="Y47"/>
      <c r="Z47"/>
      <c r="BP47" s="5"/>
    </row>
    <row r="48" spans="1:68" ht="15" customHeight="1" x14ac:dyDescent="0.25">
      <c r="A48" s="72"/>
      <c r="B48" s="72"/>
      <c r="C48" s="84"/>
      <c r="D48" s="82" t="s">
        <v>78</v>
      </c>
      <c r="E48" s="81">
        <f t="shared" si="1"/>
        <v>21</v>
      </c>
      <c r="F48" s="36">
        <v>4</v>
      </c>
      <c r="G48" s="36">
        <v>2</v>
      </c>
      <c r="H48" s="29">
        <v>2</v>
      </c>
      <c r="I48" s="29">
        <v>0</v>
      </c>
      <c r="J48" s="29">
        <v>0</v>
      </c>
      <c r="K48" s="29">
        <v>4</v>
      </c>
      <c r="L48" s="29">
        <v>2</v>
      </c>
      <c r="M48" s="29">
        <v>2</v>
      </c>
      <c r="N48" s="475">
        <v>1</v>
      </c>
      <c r="O48" s="484">
        <v>3</v>
      </c>
      <c r="P48" s="484">
        <v>0</v>
      </c>
      <c r="Q48" s="521">
        <v>1</v>
      </c>
      <c r="R48" s="27"/>
      <c r="S48" s="9"/>
      <c r="T48"/>
      <c r="U48"/>
      <c r="V48" s="256"/>
      <c r="W48" s="256"/>
      <c r="X48" s="256"/>
      <c r="Y48"/>
      <c r="Z48"/>
      <c r="BP48" s="5"/>
    </row>
    <row r="49" spans="1:68" ht="15" customHeight="1" x14ac:dyDescent="0.25">
      <c r="A49" s="72"/>
      <c r="B49" s="72"/>
      <c r="C49" s="84"/>
      <c r="D49" s="82" t="s">
        <v>79</v>
      </c>
      <c r="E49" s="81">
        <f t="shared" si="1"/>
        <v>30</v>
      </c>
      <c r="F49" s="36">
        <v>2</v>
      </c>
      <c r="G49" s="36">
        <v>1</v>
      </c>
      <c r="H49" s="29">
        <v>4</v>
      </c>
      <c r="I49" s="29">
        <v>3</v>
      </c>
      <c r="J49" s="29">
        <v>1</v>
      </c>
      <c r="K49" s="29">
        <v>2</v>
      </c>
      <c r="L49" s="29">
        <v>1</v>
      </c>
      <c r="M49" s="29">
        <v>1</v>
      </c>
      <c r="N49" s="475">
        <v>0</v>
      </c>
      <c r="O49" s="484">
        <v>3</v>
      </c>
      <c r="P49" s="484">
        <v>9</v>
      </c>
      <c r="Q49" s="521">
        <v>3</v>
      </c>
      <c r="R49" s="27"/>
      <c r="S49" s="9"/>
      <c r="T49"/>
      <c r="U49"/>
      <c r="V49"/>
      <c r="W49"/>
      <c r="X49"/>
      <c r="Y49"/>
      <c r="Z49"/>
      <c r="BP49" s="5"/>
    </row>
    <row r="50" spans="1:68" ht="15" customHeight="1" x14ac:dyDescent="0.25">
      <c r="A50" s="72"/>
      <c r="B50" s="72"/>
      <c r="C50" s="84"/>
      <c r="D50" s="82" t="s">
        <v>80</v>
      </c>
      <c r="E50" s="81">
        <f t="shared" si="1"/>
        <v>17</v>
      </c>
      <c r="F50" s="36">
        <v>2</v>
      </c>
      <c r="G50" s="36">
        <v>0</v>
      </c>
      <c r="H50" s="29">
        <v>1</v>
      </c>
      <c r="I50" s="29">
        <v>0</v>
      </c>
      <c r="J50" s="29">
        <v>0</v>
      </c>
      <c r="K50" s="29">
        <v>2</v>
      </c>
      <c r="L50" s="29">
        <v>2</v>
      </c>
      <c r="M50" s="29">
        <v>2</v>
      </c>
      <c r="N50" s="475">
        <v>2</v>
      </c>
      <c r="O50" s="484">
        <v>1</v>
      </c>
      <c r="P50" s="484">
        <v>2</v>
      </c>
      <c r="Q50" s="521">
        <v>3</v>
      </c>
      <c r="R50" s="27"/>
      <c r="S50" s="9"/>
      <c r="T50"/>
      <c r="U50"/>
      <c r="V50"/>
      <c r="W50"/>
      <c r="X50"/>
      <c r="Y50"/>
      <c r="Z50"/>
      <c r="BP50" s="5"/>
    </row>
    <row r="51" spans="1:68" ht="15" customHeight="1" x14ac:dyDescent="0.25">
      <c r="A51" s="72"/>
      <c r="B51" s="72"/>
      <c r="C51" s="84"/>
      <c r="D51" s="260" t="s">
        <v>160</v>
      </c>
      <c r="E51" s="81">
        <f t="shared" si="1"/>
        <v>103</v>
      </c>
      <c r="F51" s="36">
        <v>8</v>
      </c>
      <c r="G51" s="36">
        <v>3</v>
      </c>
      <c r="H51" s="29">
        <v>10</v>
      </c>
      <c r="I51" s="29">
        <v>5</v>
      </c>
      <c r="J51" s="29">
        <v>8</v>
      </c>
      <c r="K51" s="29">
        <v>12</v>
      </c>
      <c r="L51" s="351">
        <v>7</v>
      </c>
      <c r="M51" s="351">
        <v>7</v>
      </c>
      <c r="N51" s="492">
        <v>9</v>
      </c>
      <c r="O51" s="486">
        <v>15</v>
      </c>
      <c r="P51" s="486">
        <v>10</v>
      </c>
      <c r="Q51" s="521">
        <v>9</v>
      </c>
      <c r="R51" s="27"/>
      <c r="S51" s="9"/>
      <c r="T51"/>
      <c r="U51"/>
      <c r="V51"/>
      <c r="W51"/>
      <c r="X51"/>
      <c r="Y51"/>
      <c r="Z51"/>
      <c r="BP51" s="5"/>
    </row>
    <row r="52" spans="1:68" ht="15" customHeight="1" x14ac:dyDescent="0.25">
      <c r="C52" s="389" t="s">
        <v>45</v>
      </c>
      <c r="D52" s="390"/>
      <c r="E52" s="391">
        <f t="shared" ref="E52:Q52" si="6">E6/E37</f>
        <v>5.1910828025477709E-2</v>
      </c>
      <c r="F52" s="391">
        <f t="shared" si="6"/>
        <v>9.1891891891891897E-2</v>
      </c>
      <c r="G52" s="391">
        <f t="shared" si="6"/>
        <v>3.6734693877551024E-2</v>
      </c>
      <c r="H52" s="391">
        <f t="shared" si="6"/>
        <v>5.5084745762711863E-2</v>
      </c>
      <c r="I52" s="391">
        <f t="shared" si="6"/>
        <v>4.9450549450549448E-2</v>
      </c>
      <c r="J52" s="391">
        <f t="shared" si="6"/>
        <v>4.7413793103448273E-2</v>
      </c>
      <c r="K52" s="391">
        <f t="shared" si="6"/>
        <v>5.6537102473498232E-2</v>
      </c>
      <c r="L52" s="391">
        <f t="shared" si="6"/>
        <v>6.3559322033898302E-2</v>
      </c>
      <c r="M52" s="391">
        <f t="shared" si="6"/>
        <v>7.5187969924812026E-2</v>
      </c>
      <c r="N52" s="391">
        <f t="shared" si="6"/>
        <v>2.8225806451612902E-2</v>
      </c>
      <c r="O52" s="391">
        <f t="shared" si="6"/>
        <v>3.3898305084745763E-2</v>
      </c>
      <c r="P52" s="391">
        <f t="shared" si="6"/>
        <v>6.2717770034843204E-2</v>
      </c>
      <c r="Q52" s="623">
        <f t="shared" si="6"/>
        <v>4.145077720207254E-2</v>
      </c>
      <c r="R52" s="27"/>
      <c r="S52" s="294"/>
      <c r="T52" s="298"/>
      <c r="U52" s="298"/>
      <c r="V52" s="298"/>
      <c r="W52" s="298"/>
      <c r="X52" s="298"/>
      <c r="Y52" s="298"/>
      <c r="Z52"/>
      <c r="BP52" s="5" t="s">
        <v>24</v>
      </c>
    </row>
    <row r="53" spans="1:68" ht="15" customHeight="1" x14ac:dyDescent="0.25">
      <c r="C53" s="392" t="s">
        <v>46</v>
      </c>
      <c r="D53" s="393"/>
      <c r="E53" s="394">
        <f t="shared" ref="E53:Q53" si="7">E22/E37</f>
        <v>3.9171974522292992E-2</v>
      </c>
      <c r="F53" s="394">
        <f t="shared" si="7"/>
        <v>5.9459459459459463E-2</v>
      </c>
      <c r="G53" s="394">
        <f t="shared" si="7"/>
        <v>2.0408163265306121E-2</v>
      </c>
      <c r="H53" s="394">
        <f t="shared" si="7"/>
        <v>2.9661016949152543E-2</v>
      </c>
      <c r="I53" s="394">
        <f t="shared" si="7"/>
        <v>2.7472527472527472E-2</v>
      </c>
      <c r="J53" s="394">
        <f t="shared" si="7"/>
        <v>3.4482758620689655E-2</v>
      </c>
      <c r="K53" s="394">
        <f t="shared" si="7"/>
        <v>4.5936395759717315E-2</v>
      </c>
      <c r="L53" s="394">
        <f t="shared" si="7"/>
        <v>6.3559322033898302E-2</v>
      </c>
      <c r="M53" s="394">
        <f t="shared" si="7"/>
        <v>7.1428571428571425E-2</v>
      </c>
      <c r="N53" s="394">
        <f t="shared" si="7"/>
        <v>2.8225806451612902E-2</v>
      </c>
      <c r="O53" s="394">
        <f t="shared" si="7"/>
        <v>2.2598870056497175E-2</v>
      </c>
      <c r="P53" s="394">
        <f t="shared" si="7"/>
        <v>4.878048780487805E-2</v>
      </c>
      <c r="Q53" s="624">
        <f t="shared" si="7"/>
        <v>2.8497409326424871E-2</v>
      </c>
      <c r="R53" s="27"/>
      <c r="S53" s="403" t="s">
        <v>190</v>
      </c>
      <c r="T53" s="299"/>
      <c r="U53" s="299"/>
      <c r="V53" s="299"/>
      <c r="W53" s="299"/>
      <c r="X53" s="299"/>
      <c r="Y53" s="299"/>
      <c r="Z53"/>
      <c r="BP53" s="5" t="s">
        <v>24</v>
      </c>
    </row>
    <row r="54" spans="1:68" ht="6" customHeight="1" x14ac:dyDescent="0.25">
      <c r="A54" s="72"/>
      <c r="B54" s="72"/>
      <c r="C54" s="30"/>
      <c r="D54" s="53"/>
      <c r="E54" s="62"/>
      <c r="F54" s="68"/>
      <c r="G54" s="68"/>
      <c r="H54" s="68"/>
      <c r="I54" s="68"/>
      <c r="J54" s="68"/>
      <c r="K54" s="68"/>
      <c r="L54" s="68"/>
      <c r="M54" s="68"/>
      <c r="N54" s="243"/>
      <c r="O54" s="495"/>
      <c r="P54" s="68"/>
      <c r="Q54" s="68"/>
      <c r="R54" s="27"/>
      <c r="BP54" s="5"/>
    </row>
    <row r="55" spans="1:68" ht="20.100000000000001" customHeight="1" x14ac:dyDescent="0.25">
      <c r="C55" s="15" t="s">
        <v>47</v>
      </c>
      <c r="D55" s="15"/>
      <c r="E55" s="34"/>
      <c r="F55" s="9"/>
      <c r="G55" s="9"/>
      <c r="H55" s="16"/>
      <c r="I55" s="16"/>
      <c r="J55" s="16"/>
      <c r="K55" s="16"/>
      <c r="L55" s="17"/>
      <c r="M55" s="17"/>
      <c r="N55" s="494"/>
      <c r="O55" s="494"/>
      <c r="P55" s="17"/>
      <c r="Q55" s="9"/>
      <c r="R55" s="9"/>
      <c r="S55" s="9"/>
      <c r="T55" s="9"/>
      <c r="U55" s="10"/>
      <c r="V55" s="10"/>
      <c r="BP55" s="5" t="s">
        <v>31</v>
      </c>
    </row>
    <row r="56" spans="1:68" ht="20.100000000000001" customHeight="1" x14ac:dyDescent="0.25">
      <c r="A56" s="10"/>
      <c r="B56" s="10"/>
      <c r="C56" s="10"/>
      <c r="D56" s="10"/>
      <c r="E56" s="10"/>
      <c r="F56" s="9"/>
      <c r="G56" s="9"/>
      <c r="H56" s="16"/>
      <c r="I56" s="16"/>
      <c r="J56" s="16"/>
      <c r="K56" s="16"/>
      <c r="L56" s="17"/>
      <c r="M56" s="17"/>
      <c r="N56" s="17"/>
      <c r="O56" s="17"/>
      <c r="P56" s="17"/>
      <c r="Q56" s="9"/>
      <c r="R56" s="9"/>
      <c r="S56" s="9"/>
      <c r="T56" s="9"/>
      <c r="U56" s="10"/>
      <c r="V56" s="10"/>
      <c r="BP56" s="5"/>
    </row>
    <row r="57" spans="1:68" s="20" customFormat="1" ht="20.100000000000001" customHeight="1" x14ac:dyDescent="0.25">
      <c r="A57" s="10"/>
      <c r="B57" s="10"/>
      <c r="C57" s="18"/>
      <c r="D57" s="55"/>
      <c r="E57" s="69"/>
      <c r="F57" s="19"/>
      <c r="G57" s="19"/>
      <c r="H57" s="18"/>
      <c r="I57" s="18"/>
      <c r="J57" s="18"/>
      <c r="K57" s="18"/>
      <c r="L57" s="18"/>
      <c r="M57" s="18"/>
      <c r="N57" s="18"/>
      <c r="O57" s="19"/>
      <c r="P57" s="19"/>
      <c r="Q57" s="19"/>
      <c r="BP57" s="56"/>
    </row>
    <row r="58" spans="1:68" ht="20.100000000000001" customHeight="1" x14ac:dyDescent="0.25">
      <c r="A58" s="10"/>
      <c r="B58" s="10"/>
      <c r="C58" s="60"/>
      <c r="D58" s="55"/>
      <c r="E58" s="6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20"/>
      <c r="S58" s="20"/>
      <c r="T58" s="20"/>
      <c r="U58" s="10"/>
      <c r="V58" s="10"/>
      <c r="BP58" s="5"/>
    </row>
    <row r="59" spans="1:68" ht="20.100000000000001" customHeight="1" x14ac:dyDescent="0.25">
      <c r="A59" s="10"/>
      <c r="B59" s="10"/>
      <c r="C59" s="60"/>
      <c r="D59" s="60"/>
      <c r="E59" s="70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3"/>
      <c r="R59" s="20"/>
      <c r="S59" s="20"/>
      <c r="T59" s="20"/>
      <c r="U59" s="10"/>
      <c r="V59" s="10"/>
      <c r="BP59" s="5"/>
    </row>
    <row r="60" spans="1:68" ht="20.100000000000001" customHeight="1" x14ac:dyDescent="0.25">
      <c r="A60" s="10"/>
      <c r="B60" s="10"/>
      <c r="C60" s="22"/>
      <c r="D60" s="22"/>
      <c r="E60" s="70"/>
      <c r="F60" s="21"/>
      <c r="G60" s="21"/>
      <c r="H60" s="22"/>
      <c r="I60" s="22"/>
      <c r="J60" s="22"/>
      <c r="K60" s="22"/>
      <c r="L60" s="22"/>
      <c r="M60" s="22"/>
      <c r="N60" s="22"/>
      <c r="O60" s="22"/>
      <c r="P60" s="22"/>
      <c r="Q60" s="20"/>
      <c r="R60" s="20"/>
      <c r="S60" s="20"/>
      <c r="T60" s="20"/>
      <c r="U60" s="10"/>
      <c r="V60" s="10"/>
      <c r="BP60" s="5"/>
    </row>
    <row r="61" spans="1:68" ht="20.100000000000001" customHeight="1" x14ac:dyDescent="0.25">
      <c r="A61" s="10"/>
      <c r="B61" s="10"/>
      <c r="C61" s="9"/>
      <c r="D61" s="9"/>
      <c r="E61" s="35"/>
      <c r="F61" s="24"/>
      <c r="G61" s="24"/>
      <c r="H61" s="9"/>
      <c r="I61" s="9"/>
      <c r="J61" s="9"/>
      <c r="K61" s="9"/>
      <c r="L61" s="9"/>
      <c r="M61" s="9"/>
      <c r="N61" s="9"/>
      <c r="O61" s="9"/>
      <c r="P61" s="9"/>
      <c r="Q61" s="10"/>
      <c r="R61" s="10"/>
      <c r="S61" s="10"/>
      <c r="T61" s="10"/>
      <c r="U61" s="10"/>
      <c r="V61" s="10"/>
      <c r="BP61" s="5"/>
    </row>
    <row r="62" spans="1:68" ht="20.100000000000001" customHeight="1" x14ac:dyDescent="0.25">
      <c r="A62" s="10"/>
      <c r="B62" s="10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10"/>
      <c r="R62" s="10"/>
      <c r="BP62" s="5"/>
    </row>
    <row r="63" spans="1:68" x14ac:dyDescent="0.25">
      <c r="A63" s="10"/>
      <c r="B63" s="1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0"/>
      <c r="R63" s="10"/>
      <c r="BP63" s="5"/>
    </row>
    <row r="64" spans="1:68" x14ac:dyDescent="0.25">
      <c r="A64" s="10"/>
      <c r="B64" s="1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0"/>
      <c r="R64" s="10"/>
      <c r="BP64" s="5"/>
    </row>
    <row r="65" spans="1:18" x14ac:dyDescent="0.25">
      <c r="A65" s="10"/>
      <c r="B65" s="1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10"/>
      <c r="R65" s="10"/>
    </row>
    <row r="66" spans="1:18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</row>
    <row r="67" spans="1:18" x14ac:dyDescent="0.25">
      <c r="C67" s="10"/>
      <c r="D67" s="10"/>
      <c r="E67" s="10"/>
      <c r="F67" s="10"/>
      <c r="G67" s="10"/>
      <c r="H67" s="10"/>
      <c r="I67" s="10"/>
      <c r="J67" s="10"/>
    </row>
  </sheetData>
  <sheetProtection password="A6F1" sheet="1" objects="1" scenarios="1"/>
  <mergeCells count="2">
    <mergeCell ref="C5:D5"/>
    <mergeCell ref="A37:B37"/>
  </mergeCells>
  <pageMargins left="0.59055118110236227" right="0" top="0.31496062992125984" bottom="0.35433070866141736" header="0.31496062992125984" footer="0.31496062992125984"/>
  <pageSetup paperSize="9" scale="75" orientation="portrait" horizontalDpi="4294967294" verticalDpi="4294967294" r:id="rId1"/>
  <ignoredErrors>
    <ignoredError sqref="G37:K37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/>
  </sheetPr>
  <dimension ref="A2:CX39"/>
  <sheetViews>
    <sheetView showGridLines="0" zoomScaleNormal="100" workbookViewId="0">
      <pane xSplit="38" ySplit="5" topLeftCell="AM6" activePane="bottomRight" state="frozen"/>
      <selection pane="topRight" activeCell="AM1" sqref="AM1"/>
      <selection pane="bottomLeft" activeCell="A6" sqref="A6"/>
      <selection pane="bottomRight" activeCell="AO29" sqref="AO29"/>
    </sheetView>
  </sheetViews>
  <sheetFormatPr baseColWidth="10" defaultRowHeight="15" x14ac:dyDescent="0.25"/>
  <cols>
    <col min="1" max="1" width="19.140625" style="1" customWidth="1"/>
    <col min="2" max="2" width="7.42578125" style="1" customWidth="1"/>
    <col min="3" max="3" width="5.140625" style="1" customWidth="1"/>
    <col min="4" max="4" width="40.140625" style="1" customWidth="1"/>
    <col min="5" max="5" width="1.85546875" style="1" hidden="1" customWidth="1"/>
    <col min="6" max="9" width="7.5703125" style="1" hidden="1" customWidth="1"/>
    <col min="10" max="10" width="1.85546875" style="1" hidden="1" customWidth="1"/>
    <col min="11" max="23" width="7.5703125" style="1" hidden="1" customWidth="1"/>
    <col min="24" max="24" width="1.85546875" style="1" hidden="1" customWidth="1"/>
    <col min="25" max="37" width="7.5703125" style="1" hidden="1" customWidth="1"/>
    <col min="38" max="38" width="1.85546875" style="1" hidden="1" customWidth="1"/>
    <col min="39" max="39" width="8.7109375" style="1" customWidth="1"/>
    <col min="40" max="45" width="7.5703125" style="1" customWidth="1"/>
    <col min="46" max="51" width="8.7109375" style="1" customWidth="1"/>
    <col min="52" max="52" width="11.42578125" style="1" customWidth="1"/>
    <col min="53" max="54" width="37.140625" style="1" customWidth="1"/>
    <col min="55" max="101" width="11.42578125" style="1"/>
    <col min="102" max="102" width="42.42578125" style="1" customWidth="1"/>
    <col min="103" max="104" width="11.42578125" style="1"/>
    <col min="105" max="105" width="44.7109375" style="1" customWidth="1"/>
    <col min="106" max="16384" width="11.42578125" style="1"/>
  </cols>
  <sheetData>
    <row r="2" spans="1:102" x14ac:dyDescent="0.25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02" ht="33.75" customHeight="1" x14ac:dyDescent="0.25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44"/>
      <c r="AU3" s="4"/>
      <c r="AV3" s="4"/>
      <c r="AW3" s="4"/>
      <c r="AX3" s="4"/>
      <c r="AY3" s="4"/>
      <c r="CX3" s="5" t="s">
        <v>0</v>
      </c>
    </row>
    <row r="4" spans="1:102" ht="33.7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CX4" s="5"/>
    </row>
    <row r="5" spans="1:102" ht="33.75" customHeight="1" x14ac:dyDescent="0.25">
      <c r="A5" s="6"/>
      <c r="C5" s="650" t="s">
        <v>1</v>
      </c>
      <c r="D5" s="649"/>
      <c r="E5" s="409"/>
      <c r="F5" s="257" t="s">
        <v>193</v>
      </c>
      <c r="G5" s="406" t="s">
        <v>12</v>
      </c>
      <c r="H5" s="406" t="s">
        <v>13</v>
      </c>
      <c r="I5" s="407" t="s">
        <v>14</v>
      </c>
      <c r="J5" s="409"/>
      <c r="K5" s="408" t="s">
        <v>194</v>
      </c>
      <c r="L5" s="406" t="s">
        <v>3</v>
      </c>
      <c r="M5" s="406" t="s">
        <v>4</v>
      </c>
      <c r="N5" s="406" t="s">
        <v>5</v>
      </c>
      <c r="O5" s="406" t="s">
        <v>6</v>
      </c>
      <c r="P5" s="406" t="s">
        <v>7</v>
      </c>
      <c r="Q5" s="406" t="s">
        <v>8</v>
      </c>
      <c r="R5" s="406" t="s">
        <v>9</v>
      </c>
      <c r="S5" s="406" t="s">
        <v>10</v>
      </c>
      <c r="T5" s="406" t="s">
        <v>11</v>
      </c>
      <c r="U5" s="406" t="s">
        <v>12</v>
      </c>
      <c r="V5" s="406" t="s">
        <v>13</v>
      </c>
      <c r="W5" s="406" t="s">
        <v>14</v>
      </c>
      <c r="X5" s="409"/>
      <c r="Y5" s="257" t="s">
        <v>195</v>
      </c>
      <c r="Z5" s="406" t="s">
        <v>3</v>
      </c>
      <c r="AA5" s="406" t="s">
        <v>4</v>
      </c>
      <c r="AB5" s="406" t="s">
        <v>5</v>
      </c>
      <c r="AC5" s="406" t="s">
        <v>6</v>
      </c>
      <c r="AD5" s="406" t="s">
        <v>7</v>
      </c>
      <c r="AE5" s="406" t="s">
        <v>8</v>
      </c>
      <c r="AF5" s="406" t="s">
        <v>9</v>
      </c>
      <c r="AG5" s="406" t="s">
        <v>10</v>
      </c>
      <c r="AH5" s="406" t="s">
        <v>11</v>
      </c>
      <c r="AI5" s="406" t="s">
        <v>12</v>
      </c>
      <c r="AJ5" s="406" t="s">
        <v>13</v>
      </c>
      <c r="AK5" s="406" t="s">
        <v>14</v>
      </c>
      <c r="AL5" s="409"/>
      <c r="AM5" s="257" t="s">
        <v>2</v>
      </c>
      <c r="AN5" s="7" t="s">
        <v>3</v>
      </c>
      <c r="AO5" s="7" t="s">
        <v>4</v>
      </c>
      <c r="AP5" s="258" t="s">
        <v>5</v>
      </c>
      <c r="AQ5" s="73" t="s">
        <v>6</v>
      </c>
      <c r="AR5" s="7" t="s">
        <v>7</v>
      </c>
      <c r="AS5" s="7" t="s">
        <v>8</v>
      </c>
      <c r="AT5" s="7" t="s">
        <v>9</v>
      </c>
      <c r="AU5" s="7" t="s">
        <v>10</v>
      </c>
      <c r="AV5" s="472" t="s">
        <v>11</v>
      </c>
      <c r="AW5" s="474" t="s">
        <v>12</v>
      </c>
      <c r="AX5" s="473" t="s">
        <v>13</v>
      </c>
      <c r="AY5" s="504" t="s">
        <v>14</v>
      </c>
      <c r="AZ5" s="9"/>
      <c r="BA5" s="9"/>
      <c r="BB5" s="9"/>
      <c r="BC5" s="10"/>
      <c r="BD5" s="10"/>
      <c r="CX5" s="5" t="s">
        <v>15</v>
      </c>
    </row>
    <row r="6" spans="1:102" ht="15" customHeight="1" x14ac:dyDescent="0.25">
      <c r="C6" s="141" t="s">
        <v>166</v>
      </c>
      <c r="D6" s="142"/>
      <c r="E6" s="410"/>
      <c r="F6" s="49"/>
      <c r="G6" s="49"/>
      <c r="H6" s="49"/>
      <c r="I6" s="49"/>
      <c r="J6" s="410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10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10"/>
      <c r="AM6" s="105">
        <f>SUM(AN6:AY6)</f>
        <v>28893</v>
      </c>
      <c r="AN6" s="233">
        <f>SUM(AN7:AN10)</f>
        <v>1626</v>
      </c>
      <c r="AO6" s="233">
        <f t="shared" ref="AO6:AY6" si="0">SUM(AO7:AO10)</f>
        <v>2532</v>
      </c>
      <c r="AP6" s="233">
        <f>SUM(AP7:AP10)</f>
        <v>2592</v>
      </c>
      <c r="AQ6" s="233">
        <f t="shared" si="0"/>
        <v>2210</v>
      </c>
      <c r="AR6" s="233">
        <f t="shared" si="0"/>
        <v>2364</v>
      </c>
      <c r="AS6" s="233">
        <f t="shared" si="0"/>
        <v>2396</v>
      </c>
      <c r="AT6" s="233">
        <f t="shared" si="0"/>
        <v>2473</v>
      </c>
      <c r="AU6" s="233">
        <f t="shared" si="0"/>
        <v>2791</v>
      </c>
      <c r="AV6" s="233">
        <f t="shared" si="0"/>
        <v>2761</v>
      </c>
      <c r="AW6" s="143">
        <f t="shared" si="0"/>
        <v>3211</v>
      </c>
      <c r="AX6" s="143">
        <f t="shared" si="0"/>
        <v>2106</v>
      </c>
      <c r="AY6" s="625">
        <f t="shared" si="0"/>
        <v>1831</v>
      </c>
      <c r="AZ6" s="516"/>
      <c r="BA6" s="9"/>
      <c r="BB6" s="9"/>
      <c r="BC6" s="10"/>
      <c r="BD6" s="10"/>
      <c r="CX6" s="5" t="s">
        <v>16</v>
      </c>
    </row>
    <row r="7" spans="1:102" ht="15" customHeight="1" x14ac:dyDescent="0.25">
      <c r="C7" s="80"/>
      <c r="D7" s="82" t="s">
        <v>162</v>
      </c>
      <c r="E7" s="411"/>
      <c r="F7" s="82"/>
      <c r="G7" s="82"/>
      <c r="H7" s="82">
        <v>3</v>
      </c>
      <c r="I7" s="82">
        <v>4</v>
      </c>
      <c r="J7" s="411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411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411"/>
      <c r="AM7" s="105">
        <f t="shared" ref="AM7:AM25" si="1">SUM(AN7:AY7)</f>
        <v>5525</v>
      </c>
      <c r="AN7" s="29">
        <v>328</v>
      </c>
      <c r="AO7" s="29">
        <v>441</v>
      </c>
      <c r="AP7" s="336">
        <v>477</v>
      </c>
      <c r="AQ7" s="336">
        <v>478</v>
      </c>
      <c r="AR7" s="336">
        <v>382</v>
      </c>
      <c r="AS7" s="336">
        <v>400</v>
      </c>
      <c r="AT7" s="336">
        <v>440</v>
      </c>
      <c r="AU7" s="336">
        <v>602</v>
      </c>
      <c r="AV7" s="336">
        <v>480</v>
      </c>
      <c r="AW7" s="336">
        <v>678</v>
      </c>
      <c r="AX7" s="336">
        <v>437</v>
      </c>
      <c r="AY7" s="626">
        <v>382</v>
      </c>
      <c r="AZ7" s="516"/>
      <c r="BA7" s="9"/>
      <c r="BB7" s="9"/>
      <c r="BC7" s="10"/>
      <c r="BD7" s="10"/>
      <c r="CX7" s="5"/>
    </row>
    <row r="8" spans="1:102" ht="15" customHeight="1" x14ac:dyDescent="0.25">
      <c r="C8" s="80"/>
      <c r="D8" s="82" t="s">
        <v>163</v>
      </c>
      <c r="E8" s="411"/>
      <c r="F8" s="82"/>
      <c r="G8" s="82">
        <v>4</v>
      </c>
      <c r="H8" s="82">
        <v>66</v>
      </c>
      <c r="I8" s="82">
        <v>57</v>
      </c>
      <c r="J8" s="411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411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411"/>
      <c r="AM8" s="105">
        <f t="shared" si="1"/>
        <v>16588</v>
      </c>
      <c r="AN8" s="29">
        <v>900</v>
      </c>
      <c r="AO8" s="29">
        <v>1567</v>
      </c>
      <c r="AP8" s="336">
        <v>1606</v>
      </c>
      <c r="AQ8" s="336">
        <v>1227</v>
      </c>
      <c r="AR8" s="336">
        <v>1481</v>
      </c>
      <c r="AS8" s="336">
        <v>1471</v>
      </c>
      <c r="AT8" s="336">
        <v>1531</v>
      </c>
      <c r="AU8" s="336">
        <v>1586</v>
      </c>
      <c r="AV8" s="336">
        <v>1703</v>
      </c>
      <c r="AW8" s="336">
        <v>1544</v>
      </c>
      <c r="AX8" s="336">
        <v>1083</v>
      </c>
      <c r="AY8" s="626">
        <v>889</v>
      </c>
      <c r="AZ8" s="516"/>
      <c r="BA8" s="9"/>
      <c r="BB8" s="9"/>
      <c r="BC8" s="10"/>
      <c r="BD8" s="10"/>
      <c r="CX8" s="5"/>
    </row>
    <row r="9" spans="1:102" ht="15" customHeight="1" x14ac:dyDescent="0.25">
      <c r="C9" s="80"/>
      <c r="D9" s="82" t="s">
        <v>164</v>
      </c>
      <c r="E9" s="411"/>
      <c r="F9" s="82"/>
      <c r="G9" s="82">
        <v>2</v>
      </c>
      <c r="H9" s="82">
        <v>40</v>
      </c>
      <c r="I9" s="82">
        <v>35</v>
      </c>
      <c r="J9" s="411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411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411"/>
      <c r="AM9" s="105">
        <f t="shared" si="1"/>
        <v>3461</v>
      </c>
      <c r="AN9" s="29">
        <v>203</v>
      </c>
      <c r="AO9" s="29">
        <v>253</v>
      </c>
      <c r="AP9" s="336">
        <v>244</v>
      </c>
      <c r="AQ9" s="336">
        <v>253</v>
      </c>
      <c r="AR9" s="336">
        <v>253</v>
      </c>
      <c r="AS9" s="336">
        <v>260</v>
      </c>
      <c r="AT9" s="336">
        <v>249</v>
      </c>
      <c r="AU9" s="336">
        <v>264</v>
      </c>
      <c r="AV9" s="336">
        <v>285</v>
      </c>
      <c r="AW9" s="336">
        <v>509</v>
      </c>
      <c r="AX9" s="336">
        <v>359</v>
      </c>
      <c r="AY9" s="626">
        <v>329</v>
      </c>
      <c r="AZ9" s="516"/>
      <c r="BA9" s="9"/>
      <c r="BB9"/>
      <c r="BC9"/>
      <c r="BD9"/>
      <c r="BE9"/>
      <c r="BF9"/>
      <c r="BG9"/>
      <c r="BH9"/>
      <c r="CX9" s="5"/>
    </row>
    <row r="10" spans="1:102" ht="15" customHeight="1" x14ac:dyDescent="0.25">
      <c r="C10" s="80"/>
      <c r="D10" s="82" t="s">
        <v>165</v>
      </c>
      <c r="E10" s="411"/>
      <c r="F10" s="82"/>
      <c r="G10" s="82"/>
      <c r="H10" s="82"/>
      <c r="I10" s="82">
        <v>1</v>
      </c>
      <c r="J10" s="411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411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411"/>
      <c r="AM10" s="105">
        <f t="shared" si="1"/>
        <v>3319</v>
      </c>
      <c r="AN10" s="29">
        <v>195</v>
      </c>
      <c r="AO10" s="29">
        <v>271</v>
      </c>
      <c r="AP10" s="352">
        <v>265</v>
      </c>
      <c r="AQ10" s="352">
        <v>252</v>
      </c>
      <c r="AR10" s="352">
        <v>248</v>
      </c>
      <c r="AS10" s="352">
        <v>265</v>
      </c>
      <c r="AT10" s="336">
        <v>253</v>
      </c>
      <c r="AU10" s="336">
        <v>339</v>
      </c>
      <c r="AV10" s="336">
        <v>293</v>
      </c>
      <c r="AW10" s="336">
        <v>480</v>
      </c>
      <c r="AX10" s="336">
        <v>227</v>
      </c>
      <c r="AY10" s="626">
        <v>231</v>
      </c>
      <c r="AZ10" s="516"/>
      <c r="BA10" s="9"/>
      <c r="BB10"/>
      <c r="BC10"/>
      <c r="BD10" s="256"/>
      <c r="BE10" s="256"/>
      <c r="BF10" s="256"/>
      <c r="BG10" s="256"/>
      <c r="BH10"/>
      <c r="CX10" s="5"/>
    </row>
    <row r="11" spans="1:102" ht="15" customHeight="1" x14ac:dyDescent="0.25">
      <c r="A11" s="646"/>
      <c r="B11" s="646"/>
      <c r="C11" s="157" t="s">
        <v>169</v>
      </c>
      <c r="D11" s="123"/>
      <c r="E11" s="410"/>
      <c r="F11" s="123"/>
      <c r="G11" s="123"/>
      <c r="H11" s="123"/>
      <c r="I11" s="123"/>
      <c r="J11" s="410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410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410"/>
      <c r="AM11" s="396">
        <f t="shared" si="1"/>
        <v>14173</v>
      </c>
      <c r="AN11" s="396">
        <f>SUM(AN12:AN15)</f>
        <v>791</v>
      </c>
      <c r="AO11" s="396">
        <f t="shared" ref="AO11:AY11" si="2">SUM(AO12:AO15)</f>
        <v>1283</v>
      </c>
      <c r="AP11" s="397">
        <f t="shared" si="2"/>
        <v>1175</v>
      </c>
      <c r="AQ11" s="397">
        <f t="shared" si="2"/>
        <v>1062</v>
      </c>
      <c r="AR11" s="397">
        <f t="shared" si="2"/>
        <v>1143</v>
      </c>
      <c r="AS11" s="397">
        <f t="shared" si="2"/>
        <v>1041</v>
      </c>
      <c r="AT11" s="233">
        <f t="shared" si="2"/>
        <v>1071</v>
      </c>
      <c r="AU11" s="233">
        <f t="shared" si="2"/>
        <v>1529</v>
      </c>
      <c r="AV11" s="233">
        <f t="shared" si="2"/>
        <v>1479</v>
      </c>
      <c r="AW11" s="143">
        <f t="shared" si="2"/>
        <v>1600</v>
      </c>
      <c r="AX11" s="143">
        <f t="shared" si="2"/>
        <v>1178</v>
      </c>
      <c r="AY11" s="627">
        <f t="shared" si="2"/>
        <v>821</v>
      </c>
      <c r="AZ11" s="27"/>
      <c r="BA11" s="9"/>
      <c r="BB11"/>
      <c r="BC11"/>
      <c r="BD11" s="256"/>
      <c r="BE11" s="256"/>
      <c r="BF11" s="256"/>
      <c r="BG11"/>
      <c r="BH11"/>
      <c r="CX11" s="5" t="s">
        <v>18</v>
      </c>
    </row>
    <row r="12" spans="1:102" ht="15" customHeight="1" x14ac:dyDescent="0.25">
      <c r="A12" s="72"/>
      <c r="B12" s="72"/>
      <c r="C12" s="84"/>
      <c r="D12" s="82" t="s">
        <v>162</v>
      </c>
      <c r="E12" s="411"/>
      <c r="F12" s="82"/>
      <c r="G12" s="82"/>
      <c r="H12" s="82"/>
      <c r="I12" s="82"/>
      <c r="J12" s="411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411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411"/>
      <c r="AM12" s="105">
        <f t="shared" si="1"/>
        <v>2991</v>
      </c>
      <c r="AN12" s="29">
        <v>169</v>
      </c>
      <c r="AO12" s="29">
        <v>291</v>
      </c>
      <c r="AP12" s="29">
        <v>281</v>
      </c>
      <c r="AQ12" s="29">
        <v>269</v>
      </c>
      <c r="AR12" s="29">
        <v>215</v>
      </c>
      <c r="AS12" s="29">
        <v>197</v>
      </c>
      <c r="AT12" s="29">
        <v>219</v>
      </c>
      <c r="AU12" s="29">
        <v>375</v>
      </c>
      <c r="AV12" s="475">
        <v>292</v>
      </c>
      <c r="AW12" s="484">
        <v>314</v>
      </c>
      <c r="AX12" s="484">
        <v>234</v>
      </c>
      <c r="AY12" s="628">
        <v>135</v>
      </c>
      <c r="AZ12" s="27"/>
      <c r="BA12" s="9"/>
      <c r="BB12"/>
      <c r="BC12"/>
      <c r="BD12" s="256"/>
      <c r="BE12" s="256"/>
      <c r="BF12" s="256"/>
      <c r="BG12"/>
      <c r="BH12"/>
      <c r="CX12" s="5"/>
    </row>
    <row r="13" spans="1:102" ht="15" customHeight="1" x14ac:dyDescent="0.25">
      <c r="A13" s="72"/>
      <c r="B13" s="72"/>
      <c r="C13" s="84"/>
      <c r="D13" s="82" t="s">
        <v>163</v>
      </c>
      <c r="E13" s="411"/>
      <c r="F13" s="82"/>
      <c r="G13" s="82"/>
      <c r="H13" s="82"/>
      <c r="I13" s="82"/>
      <c r="J13" s="411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411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411"/>
      <c r="AM13" s="105">
        <f t="shared" si="1"/>
        <v>6704</v>
      </c>
      <c r="AN13" s="29">
        <v>362</v>
      </c>
      <c r="AO13" s="29">
        <v>633</v>
      </c>
      <c r="AP13" s="29">
        <v>563</v>
      </c>
      <c r="AQ13" s="29">
        <v>459</v>
      </c>
      <c r="AR13" s="29">
        <v>603</v>
      </c>
      <c r="AS13" s="29">
        <v>495</v>
      </c>
      <c r="AT13" s="29">
        <v>557</v>
      </c>
      <c r="AU13" s="29">
        <v>747</v>
      </c>
      <c r="AV13" s="475">
        <v>782</v>
      </c>
      <c r="AW13" s="484">
        <v>639</v>
      </c>
      <c r="AX13" s="484">
        <v>537</v>
      </c>
      <c r="AY13" s="628">
        <v>327</v>
      </c>
      <c r="AZ13" s="27"/>
      <c r="BB13"/>
      <c r="BC13"/>
      <c r="BD13" s="256"/>
      <c r="BE13" s="256"/>
      <c r="BF13" s="256"/>
      <c r="BG13" s="256"/>
      <c r="BH13"/>
      <c r="CX13" s="5"/>
    </row>
    <row r="14" spans="1:102" ht="15" customHeight="1" x14ac:dyDescent="0.25">
      <c r="A14" s="72"/>
      <c r="B14" s="72"/>
      <c r="C14" s="84"/>
      <c r="D14" s="82" t="s">
        <v>164</v>
      </c>
      <c r="E14" s="411"/>
      <c r="F14" s="82"/>
      <c r="G14" s="82"/>
      <c r="H14" s="82"/>
      <c r="I14" s="82"/>
      <c r="J14" s="411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411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411"/>
      <c r="AM14" s="105">
        <f t="shared" si="1"/>
        <v>2847</v>
      </c>
      <c r="AN14" s="29">
        <v>164</v>
      </c>
      <c r="AO14" s="29">
        <v>219</v>
      </c>
      <c r="AP14" s="29">
        <v>194</v>
      </c>
      <c r="AQ14" s="29">
        <v>210</v>
      </c>
      <c r="AR14" s="29">
        <v>210</v>
      </c>
      <c r="AS14" s="29">
        <v>213</v>
      </c>
      <c r="AT14" s="29">
        <v>188</v>
      </c>
      <c r="AU14" s="29">
        <v>222</v>
      </c>
      <c r="AV14" s="475">
        <v>251</v>
      </c>
      <c r="AW14" s="484">
        <v>409</v>
      </c>
      <c r="AX14" s="484">
        <v>286</v>
      </c>
      <c r="AY14" s="628">
        <v>281</v>
      </c>
      <c r="AZ14" s="27"/>
      <c r="BA14" s="9"/>
      <c r="BB14"/>
      <c r="BC14"/>
      <c r="BD14" s="256"/>
      <c r="BE14" s="256"/>
      <c r="BF14" s="256"/>
      <c r="BG14" s="256"/>
      <c r="BH14"/>
      <c r="CX14" s="5"/>
    </row>
    <row r="15" spans="1:102" ht="15" customHeight="1" x14ac:dyDescent="0.25">
      <c r="A15" s="72"/>
      <c r="B15" s="72"/>
      <c r="C15" s="159"/>
      <c r="D15" s="93" t="s">
        <v>165</v>
      </c>
      <c r="E15" s="411"/>
      <c r="F15" s="93"/>
      <c r="G15" s="93"/>
      <c r="H15" s="93"/>
      <c r="I15" s="93"/>
      <c r="J15" s="411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411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411"/>
      <c r="AM15" s="398">
        <f t="shared" si="1"/>
        <v>1631</v>
      </c>
      <c r="AN15" s="351">
        <v>96</v>
      </c>
      <c r="AO15" s="351">
        <v>140</v>
      </c>
      <c r="AP15" s="351">
        <v>137</v>
      </c>
      <c r="AQ15" s="351">
        <v>124</v>
      </c>
      <c r="AR15" s="351">
        <v>115</v>
      </c>
      <c r="AS15" s="351">
        <v>136</v>
      </c>
      <c r="AT15" s="29">
        <v>107</v>
      </c>
      <c r="AU15" s="29">
        <v>185</v>
      </c>
      <c r="AV15" s="475">
        <v>154</v>
      </c>
      <c r="AW15" s="484">
        <v>238</v>
      </c>
      <c r="AX15" s="484">
        <v>121</v>
      </c>
      <c r="AY15" s="628">
        <v>78</v>
      </c>
      <c r="AZ15" s="27"/>
      <c r="BA15" s="9"/>
      <c r="BB15"/>
      <c r="BC15"/>
      <c r="BD15" s="256"/>
      <c r="BE15" s="256"/>
      <c r="BF15" s="256"/>
      <c r="BG15" s="256"/>
      <c r="BH15"/>
      <c r="CX15" s="5"/>
    </row>
    <row r="16" spans="1:102" ht="15" customHeight="1" x14ac:dyDescent="0.25">
      <c r="A16" s="646"/>
      <c r="B16" s="646"/>
      <c r="C16" s="157" t="s">
        <v>167</v>
      </c>
      <c r="D16" s="123"/>
      <c r="E16" s="410"/>
      <c r="F16" s="123"/>
      <c r="G16" s="123"/>
      <c r="H16" s="123"/>
      <c r="I16" s="123"/>
      <c r="J16" s="410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410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410"/>
      <c r="AM16" s="396">
        <f>SUM(AN16:AY16)</f>
        <v>2037</v>
      </c>
      <c r="AN16" s="396">
        <f>SUM(AN17:AN20)</f>
        <v>118</v>
      </c>
      <c r="AO16" s="396">
        <f t="shared" ref="AO16:AY16" si="3">SUM(AO17:AO20)</f>
        <v>177</v>
      </c>
      <c r="AP16" s="105">
        <f t="shared" si="3"/>
        <v>168</v>
      </c>
      <c r="AQ16" s="396">
        <f t="shared" si="3"/>
        <v>152</v>
      </c>
      <c r="AR16" s="396">
        <f t="shared" si="3"/>
        <v>142</v>
      </c>
      <c r="AS16" s="396">
        <f t="shared" si="3"/>
        <v>207</v>
      </c>
      <c r="AT16" s="233">
        <f t="shared" si="3"/>
        <v>189</v>
      </c>
      <c r="AU16" s="233">
        <f t="shared" si="3"/>
        <v>166</v>
      </c>
      <c r="AV16" s="233">
        <f t="shared" si="3"/>
        <v>169</v>
      </c>
      <c r="AW16" s="143">
        <f t="shared" si="3"/>
        <v>228</v>
      </c>
      <c r="AX16" s="143">
        <f t="shared" si="3"/>
        <v>201</v>
      </c>
      <c r="AY16" s="627">
        <f t="shared" si="3"/>
        <v>120</v>
      </c>
      <c r="AZ16" s="27"/>
      <c r="BA16" s="9"/>
      <c r="BB16"/>
      <c r="BC16"/>
      <c r="BD16" s="256"/>
      <c r="BE16" s="256"/>
      <c r="BF16" s="256"/>
      <c r="BG16"/>
      <c r="BH16"/>
      <c r="CX16" s="5" t="s">
        <v>18</v>
      </c>
    </row>
    <row r="17" spans="1:102" ht="15" customHeight="1" x14ac:dyDescent="0.25">
      <c r="A17" s="72"/>
      <c r="B17" s="72"/>
      <c r="C17" s="84"/>
      <c r="D17" s="82" t="s">
        <v>162</v>
      </c>
      <c r="E17" s="411"/>
      <c r="F17" s="82"/>
      <c r="G17" s="82"/>
      <c r="H17" s="82"/>
      <c r="I17" s="82"/>
      <c r="J17" s="411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411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411"/>
      <c r="AM17" s="105">
        <f>SUM(AN17:AY17)</f>
        <v>291</v>
      </c>
      <c r="AN17" s="29">
        <v>22</v>
      </c>
      <c r="AO17" s="29">
        <v>18</v>
      </c>
      <c r="AP17" s="29">
        <v>15</v>
      </c>
      <c r="AQ17" s="29">
        <v>20</v>
      </c>
      <c r="AR17" s="29">
        <v>19</v>
      </c>
      <c r="AS17" s="29">
        <v>41</v>
      </c>
      <c r="AT17" s="29">
        <v>19</v>
      </c>
      <c r="AU17" s="29">
        <v>12</v>
      </c>
      <c r="AV17" s="475">
        <v>26</v>
      </c>
      <c r="AW17" s="484">
        <v>42</v>
      </c>
      <c r="AX17" s="484">
        <v>41</v>
      </c>
      <c r="AY17" s="628">
        <v>16</v>
      </c>
      <c r="AZ17" s="27"/>
      <c r="BA17" s="9"/>
      <c r="BB17"/>
      <c r="BC17"/>
      <c r="BD17" s="256"/>
      <c r="BE17" s="256"/>
      <c r="BF17" s="256"/>
      <c r="BG17"/>
      <c r="BH17"/>
      <c r="CX17" s="5"/>
    </row>
    <row r="18" spans="1:102" ht="15" customHeight="1" x14ac:dyDescent="0.25">
      <c r="A18" s="72"/>
      <c r="B18" s="72"/>
      <c r="C18" s="84"/>
      <c r="D18" s="82" t="s">
        <v>163</v>
      </c>
      <c r="E18" s="411"/>
      <c r="F18" s="82"/>
      <c r="G18" s="82"/>
      <c r="H18" s="82"/>
      <c r="I18" s="82"/>
      <c r="J18" s="411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411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411"/>
      <c r="AM18" s="105">
        <f>SUM(AN18:AY18)</f>
        <v>1389</v>
      </c>
      <c r="AN18" s="29">
        <v>72</v>
      </c>
      <c r="AO18" s="29">
        <v>128</v>
      </c>
      <c r="AP18" s="29">
        <v>114</v>
      </c>
      <c r="AQ18" s="29">
        <v>108</v>
      </c>
      <c r="AR18" s="29">
        <v>104</v>
      </c>
      <c r="AS18" s="29">
        <v>144</v>
      </c>
      <c r="AT18" s="29">
        <v>143</v>
      </c>
      <c r="AU18" s="29">
        <v>116</v>
      </c>
      <c r="AV18" s="475">
        <v>127</v>
      </c>
      <c r="AW18" s="484">
        <v>127</v>
      </c>
      <c r="AX18" s="484">
        <v>117</v>
      </c>
      <c r="AY18" s="628">
        <v>89</v>
      </c>
      <c r="AZ18" s="27"/>
      <c r="BB18"/>
      <c r="BC18"/>
      <c r="BD18" s="256"/>
      <c r="BE18" s="256"/>
      <c r="BF18" s="256"/>
      <c r="BG18" s="256"/>
      <c r="BH18"/>
      <c r="CX18" s="5"/>
    </row>
    <row r="19" spans="1:102" ht="15" customHeight="1" x14ac:dyDescent="0.25">
      <c r="A19" s="72"/>
      <c r="B19" s="72"/>
      <c r="C19" s="84"/>
      <c r="D19" s="82" t="s">
        <v>164</v>
      </c>
      <c r="E19" s="411"/>
      <c r="F19" s="82"/>
      <c r="G19" s="82"/>
      <c r="H19" s="82"/>
      <c r="I19" s="82"/>
      <c r="J19" s="411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411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411"/>
      <c r="AM19" s="105">
        <f>SUM(AN19:AY19)</f>
        <v>99</v>
      </c>
      <c r="AN19" s="29">
        <v>5</v>
      </c>
      <c r="AO19" s="29">
        <v>11</v>
      </c>
      <c r="AP19" s="29">
        <v>6</v>
      </c>
      <c r="AQ19" s="29">
        <v>4</v>
      </c>
      <c r="AR19" s="29">
        <v>3</v>
      </c>
      <c r="AS19" s="29">
        <v>4</v>
      </c>
      <c r="AT19" s="29">
        <v>4</v>
      </c>
      <c r="AU19" s="29">
        <v>11</v>
      </c>
      <c r="AV19" s="475">
        <v>3</v>
      </c>
      <c r="AW19" s="484">
        <v>21</v>
      </c>
      <c r="AX19" s="484">
        <v>22</v>
      </c>
      <c r="AY19" s="628">
        <v>5</v>
      </c>
      <c r="AZ19" s="27"/>
      <c r="BA19" s="9"/>
      <c r="BB19"/>
      <c r="BC19"/>
      <c r="BD19" s="256"/>
      <c r="BE19" s="256"/>
      <c r="BF19" s="256"/>
      <c r="BG19" s="256"/>
      <c r="BH19"/>
      <c r="CX19" s="5"/>
    </row>
    <row r="20" spans="1:102" ht="15" customHeight="1" x14ac:dyDescent="0.25">
      <c r="A20" s="72"/>
      <c r="B20" s="72"/>
      <c r="C20" s="159"/>
      <c r="D20" s="93" t="s">
        <v>165</v>
      </c>
      <c r="E20" s="411"/>
      <c r="F20" s="93"/>
      <c r="G20" s="93"/>
      <c r="H20" s="93"/>
      <c r="I20" s="93"/>
      <c r="J20" s="411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411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411"/>
      <c r="AM20" s="398">
        <f>SUM(AN20:AY20)</f>
        <v>258</v>
      </c>
      <c r="AN20" s="351">
        <v>19</v>
      </c>
      <c r="AO20" s="351">
        <v>20</v>
      </c>
      <c r="AP20" s="351">
        <v>33</v>
      </c>
      <c r="AQ20" s="335">
        <v>20</v>
      </c>
      <c r="AR20" s="335">
        <v>16</v>
      </c>
      <c r="AS20" s="335">
        <v>18</v>
      </c>
      <c r="AT20" s="29">
        <v>23</v>
      </c>
      <c r="AU20" s="29">
        <v>27</v>
      </c>
      <c r="AV20" s="475">
        <v>13</v>
      </c>
      <c r="AW20" s="484">
        <v>38</v>
      </c>
      <c r="AX20" s="484">
        <v>21</v>
      </c>
      <c r="AY20" s="628">
        <v>10</v>
      </c>
      <c r="AZ20" s="27"/>
      <c r="BA20" s="9"/>
      <c r="BB20"/>
      <c r="BC20"/>
      <c r="BD20" s="256"/>
      <c r="BE20" s="256"/>
      <c r="BF20" s="256"/>
      <c r="BG20" s="256"/>
      <c r="BH20"/>
      <c r="CX20" s="5"/>
    </row>
    <row r="21" spans="1:102" ht="15" customHeight="1" x14ac:dyDescent="0.25">
      <c r="A21" s="646"/>
      <c r="B21" s="646"/>
      <c r="C21" s="145" t="s">
        <v>168</v>
      </c>
      <c r="D21" s="49"/>
      <c r="E21" s="410"/>
      <c r="F21" s="49"/>
      <c r="G21" s="49"/>
      <c r="H21" s="49"/>
      <c r="I21" s="49"/>
      <c r="J21" s="410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10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10"/>
      <c r="AM21" s="105">
        <f t="shared" si="1"/>
        <v>12683</v>
      </c>
      <c r="AN21" s="105">
        <f>SUM(AN22:AN25)</f>
        <v>717</v>
      </c>
      <c r="AO21" s="105">
        <f t="shared" ref="AO21:AY21" si="4">SUM(AO22:AO25)</f>
        <v>1072</v>
      </c>
      <c r="AP21" s="105">
        <f t="shared" si="4"/>
        <v>1249</v>
      </c>
      <c r="AQ21" s="233">
        <f t="shared" si="4"/>
        <v>996</v>
      </c>
      <c r="AR21" s="233">
        <f t="shared" si="4"/>
        <v>1079</v>
      </c>
      <c r="AS21" s="233">
        <f t="shared" si="4"/>
        <v>1148</v>
      </c>
      <c r="AT21" s="233">
        <f t="shared" si="4"/>
        <v>1213</v>
      </c>
      <c r="AU21" s="233">
        <f t="shared" si="4"/>
        <v>1096</v>
      </c>
      <c r="AV21" s="233">
        <f t="shared" si="4"/>
        <v>1113</v>
      </c>
      <c r="AW21" s="143">
        <f t="shared" si="4"/>
        <v>1383</v>
      </c>
      <c r="AX21" s="143">
        <f t="shared" si="4"/>
        <v>727</v>
      </c>
      <c r="AY21" s="627">
        <f t="shared" si="4"/>
        <v>890</v>
      </c>
      <c r="AZ21" s="27"/>
      <c r="BA21" s="9"/>
      <c r="BB21"/>
      <c r="BC21"/>
      <c r="BD21" s="256"/>
      <c r="BE21" s="256"/>
      <c r="BF21" s="256"/>
      <c r="BG21"/>
      <c r="BH21"/>
      <c r="CX21" s="5" t="s">
        <v>18</v>
      </c>
    </row>
    <row r="22" spans="1:102" ht="15" customHeight="1" x14ac:dyDescent="0.25">
      <c r="A22" s="72"/>
      <c r="B22" s="72"/>
      <c r="C22" s="84"/>
      <c r="D22" s="82" t="s">
        <v>162</v>
      </c>
      <c r="E22" s="411"/>
      <c r="F22" s="82"/>
      <c r="G22" s="82"/>
      <c r="H22" s="82"/>
      <c r="I22" s="82"/>
      <c r="J22" s="411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411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411"/>
      <c r="AM22" s="105">
        <f t="shared" si="1"/>
        <v>2243</v>
      </c>
      <c r="AN22" s="29">
        <v>137</v>
      </c>
      <c r="AO22" s="29">
        <v>132</v>
      </c>
      <c r="AP22" s="29">
        <v>181</v>
      </c>
      <c r="AQ22" s="29">
        <v>189</v>
      </c>
      <c r="AR22" s="29">
        <v>148</v>
      </c>
      <c r="AS22" s="29">
        <v>162</v>
      </c>
      <c r="AT22" s="29">
        <v>202</v>
      </c>
      <c r="AU22" s="29">
        <v>215</v>
      </c>
      <c r="AV22" s="475">
        <v>162</v>
      </c>
      <c r="AW22" s="484">
        <v>322</v>
      </c>
      <c r="AX22" s="484">
        <v>162</v>
      </c>
      <c r="AY22" s="628">
        <v>231</v>
      </c>
      <c r="AZ22" s="27"/>
      <c r="BA22" s="9"/>
      <c r="BB22"/>
      <c r="BC22"/>
      <c r="BD22" s="256"/>
      <c r="BE22" s="256"/>
      <c r="BF22" s="256"/>
      <c r="BG22"/>
      <c r="BH22"/>
      <c r="CX22" s="5"/>
    </row>
    <row r="23" spans="1:102" ht="15" customHeight="1" x14ac:dyDescent="0.25">
      <c r="A23" s="72"/>
      <c r="B23" s="72"/>
      <c r="C23" s="84"/>
      <c r="D23" s="82" t="s">
        <v>163</v>
      </c>
      <c r="E23" s="411"/>
      <c r="F23" s="82"/>
      <c r="G23" s="82"/>
      <c r="H23" s="82"/>
      <c r="I23" s="82"/>
      <c r="J23" s="411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411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411"/>
      <c r="AM23" s="105">
        <f t="shared" si="1"/>
        <v>8495</v>
      </c>
      <c r="AN23" s="29">
        <v>466</v>
      </c>
      <c r="AO23" s="29">
        <v>806</v>
      </c>
      <c r="AP23" s="29">
        <v>929</v>
      </c>
      <c r="AQ23" s="29">
        <v>660</v>
      </c>
      <c r="AR23" s="29">
        <v>774</v>
      </c>
      <c r="AS23" s="29">
        <v>832</v>
      </c>
      <c r="AT23" s="29">
        <v>831</v>
      </c>
      <c r="AU23" s="29">
        <v>723</v>
      </c>
      <c r="AV23" s="475">
        <v>794</v>
      </c>
      <c r="AW23" s="484">
        <v>778</v>
      </c>
      <c r="AX23" s="484">
        <v>429</v>
      </c>
      <c r="AY23" s="628">
        <v>473</v>
      </c>
      <c r="AZ23" s="27"/>
      <c r="BB23"/>
      <c r="BC23"/>
      <c r="BD23" s="256"/>
      <c r="BE23" s="256"/>
      <c r="BF23" s="256"/>
      <c r="BG23" s="256"/>
      <c r="BH23"/>
      <c r="CX23" s="5"/>
    </row>
    <row r="24" spans="1:102" ht="15" customHeight="1" x14ac:dyDescent="0.25">
      <c r="A24" s="72"/>
      <c r="B24" s="72"/>
      <c r="C24" s="84"/>
      <c r="D24" s="82" t="s">
        <v>164</v>
      </c>
      <c r="E24" s="411"/>
      <c r="F24" s="82"/>
      <c r="G24" s="82"/>
      <c r="H24" s="82"/>
      <c r="I24" s="82"/>
      <c r="J24" s="411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411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411"/>
      <c r="AM24" s="105">
        <f t="shared" si="1"/>
        <v>515</v>
      </c>
      <c r="AN24" s="29">
        <v>34</v>
      </c>
      <c r="AO24" s="29">
        <v>23</v>
      </c>
      <c r="AP24" s="29">
        <v>44</v>
      </c>
      <c r="AQ24" s="29">
        <v>39</v>
      </c>
      <c r="AR24" s="29">
        <v>40</v>
      </c>
      <c r="AS24" s="29">
        <v>43</v>
      </c>
      <c r="AT24" s="29">
        <v>57</v>
      </c>
      <c r="AU24" s="29">
        <v>31</v>
      </c>
      <c r="AV24" s="475">
        <v>31</v>
      </c>
      <c r="AW24" s="484">
        <v>79</v>
      </c>
      <c r="AX24" s="484">
        <v>51</v>
      </c>
      <c r="AY24" s="628">
        <v>43</v>
      </c>
      <c r="AZ24" s="27"/>
      <c r="BA24" s="9"/>
      <c r="BB24"/>
      <c r="BC24"/>
      <c r="BD24" s="256"/>
      <c r="BE24" s="256"/>
      <c r="BF24" s="256"/>
      <c r="BG24" s="256"/>
      <c r="BH24"/>
      <c r="CX24" s="5"/>
    </row>
    <row r="25" spans="1:102" ht="15" customHeight="1" x14ac:dyDescent="0.25">
      <c r="A25" s="72"/>
      <c r="B25" s="72"/>
      <c r="C25" s="86"/>
      <c r="D25" s="87" t="s">
        <v>165</v>
      </c>
      <c r="E25" s="411"/>
      <c r="F25" s="87"/>
      <c r="G25" s="87"/>
      <c r="H25" s="87"/>
      <c r="I25" s="87"/>
      <c r="J25" s="411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411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411"/>
      <c r="AM25" s="399">
        <f t="shared" si="1"/>
        <v>1430</v>
      </c>
      <c r="AN25" s="395">
        <v>80</v>
      </c>
      <c r="AO25" s="395">
        <v>111</v>
      </c>
      <c r="AP25" s="395">
        <v>95</v>
      </c>
      <c r="AQ25" s="395">
        <v>108</v>
      </c>
      <c r="AR25" s="395">
        <v>117</v>
      </c>
      <c r="AS25" s="395">
        <v>111</v>
      </c>
      <c r="AT25" s="395">
        <v>123</v>
      </c>
      <c r="AU25" s="395">
        <v>127</v>
      </c>
      <c r="AV25" s="476">
        <v>126</v>
      </c>
      <c r="AW25" s="509">
        <v>204</v>
      </c>
      <c r="AX25" s="509">
        <v>85</v>
      </c>
      <c r="AY25" s="629">
        <v>143</v>
      </c>
      <c r="AZ25" s="27"/>
      <c r="BA25" s="9"/>
      <c r="BB25"/>
      <c r="BC25"/>
      <c r="BD25" s="256"/>
      <c r="BE25" s="256"/>
      <c r="BF25" s="256"/>
      <c r="BG25" s="256"/>
      <c r="BH25"/>
      <c r="CX25" s="5"/>
    </row>
    <row r="26" spans="1:102" ht="6" customHeight="1" x14ac:dyDescent="0.25">
      <c r="A26" s="72"/>
      <c r="B26" s="72"/>
      <c r="C26" s="30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62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27"/>
      <c r="CX26" s="5"/>
    </row>
    <row r="27" spans="1:102" ht="20.100000000000001" customHeight="1" x14ac:dyDescent="0.25">
      <c r="C27" s="15" t="s">
        <v>170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34"/>
      <c r="AN27" s="9"/>
      <c r="AO27" s="9"/>
      <c r="AP27" s="16"/>
      <c r="AQ27" s="16"/>
      <c r="AR27" s="16"/>
      <c r="AS27" s="16"/>
      <c r="AT27" s="17"/>
      <c r="AU27" s="17"/>
      <c r="AV27" s="17"/>
      <c r="AW27" s="17"/>
      <c r="AX27" s="17"/>
      <c r="AY27" s="9"/>
      <c r="AZ27" s="9"/>
      <c r="BA27" s="9"/>
      <c r="BB27" s="9"/>
      <c r="BC27" s="10"/>
      <c r="BD27" s="10"/>
      <c r="CX27" s="5" t="s">
        <v>31</v>
      </c>
    </row>
    <row r="28" spans="1:102" ht="20.100000000000001" customHeight="1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9"/>
      <c r="AO28" s="9"/>
      <c r="AP28" s="16"/>
      <c r="AQ28" s="16"/>
      <c r="AR28" s="16"/>
      <c r="AS28" s="16"/>
      <c r="AT28" s="17"/>
      <c r="AU28" s="17"/>
      <c r="AV28" s="17"/>
      <c r="AW28" s="17"/>
      <c r="AX28" s="17"/>
      <c r="AY28" s="9"/>
      <c r="AZ28" s="9"/>
      <c r="BA28" s="9"/>
      <c r="BB28" s="9"/>
      <c r="BC28" s="10"/>
      <c r="BD28" s="10"/>
      <c r="CX28" s="5"/>
    </row>
    <row r="29" spans="1:102" s="20" customFormat="1" ht="20.100000000000001" customHeight="1" x14ac:dyDescent="0.25">
      <c r="A29" s="10"/>
      <c r="B29" s="10"/>
      <c r="C29" s="18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69"/>
      <c r="AN29" s="19"/>
      <c r="AO29" s="19"/>
      <c r="AP29" s="18"/>
      <c r="AQ29" s="18"/>
      <c r="AR29" s="18"/>
      <c r="AS29" s="18"/>
      <c r="AT29" s="18"/>
      <c r="AU29" s="18"/>
      <c r="AV29" s="18"/>
      <c r="AW29" s="19"/>
      <c r="AX29" s="19"/>
      <c r="AY29" s="19"/>
      <c r="CX29" s="56"/>
    </row>
    <row r="30" spans="1:102" ht="20.100000000000001" customHeight="1" x14ac:dyDescent="0.25">
      <c r="A30" s="10"/>
      <c r="B30" s="10"/>
      <c r="C30" s="60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6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20"/>
      <c r="BA30" s="20"/>
      <c r="BB30" s="20"/>
      <c r="BC30" s="10"/>
      <c r="BD30" s="10"/>
      <c r="CX30" s="5"/>
    </row>
    <row r="31" spans="1:102" ht="20.100000000000001" customHeight="1" x14ac:dyDescent="0.25">
      <c r="A31" s="10"/>
      <c r="B31" s="1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70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3"/>
      <c r="AZ31" s="20"/>
      <c r="BA31" s="20"/>
      <c r="BB31" s="20"/>
      <c r="BC31" s="10"/>
      <c r="BD31" s="10"/>
      <c r="CX31" s="5"/>
    </row>
    <row r="32" spans="1:102" ht="20.100000000000001" customHeight="1" x14ac:dyDescent="0.25">
      <c r="A32" s="10"/>
      <c r="B32" s="10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70"/>
      <c r="AN32" s="21"/>
      <c r="AO32" s="21"/>
      <c r="AP32" s="22"/>
      <c r="AQ32" s="22"/>
      <c r="AR32" s="22"/>
      <c r="AS32" s="22"/>
      <c r="AT32" s="22"/>
      <c r="AU32" s="22"/>
      <c r="AV32" s="22"/>
      <c r="AW32" s="22"/>
      <c r="AX32" s="22"/>
      <c r="AY32" s="20"/>
      <c r="AZ32" s="20"/>
      <c r="BA32" s="20"/>
      <c r="BB32" s="20"/>
      <c r="BC32" s="10"/>
      <c r="BD32" s="10"/>
      <c r="CX32" s="5"/>
    </row>
    <row r="33" spans="1:102" ht="20.100000000000001" customHeight="1" x14ac:dyDescent="0.25">
      <c r="A33" s="10"/>
      <c r="B33" s="1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35"/>
      <c r="AN33" s="24"/>
      <c r="AO33" s="24"/>
      <c r="AP33" s="9"/>
      <c r="AQ33" s="9"/>
      <c r="AR33" s="9"/>
      <c r="AS33" s="9"/>
      <c r="AT33" s="9"/>
      <c r="AU33" s="9"/>
      <c r="AV33" s="9"/>
      <c r="AW33" s="9"/>
      <c r="AX33" s="9"/>
      <c r="AY33" s="10"/>
      <c r="AZ33" s="10"/>
      <c r="BA33" s="10"/>
      <c r="BB33" s="10"/>
      <c r="BC33" s="10"/>
      <c r="BD33" s="10"/>
      <c r="CX33" s="5"/>
    </row>
    <row r="34" spans="1:102" ht="20.100000000000001" customHeight="1" x14ac:dyDescent="0.25">
      <c r="A34" s="10"/>
      <c r="B34" s="1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10"/>
      <c r="AZ34" s="10"/>
      <c r="CX34" s="5"/>
    </row>
    <row r="35" spans="1:102" x14ac:dyDescent="0.25">
      <c r="A35" s="10"/>
      <c r="B35" s="10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10"/>
      <c r="AZ35" s="10"/>
      <c r="CX35" s="5"/>
    </row>
    <row r="36" spans="1:102" x14ac:dyDescent="0.25">
      <c r="A36" s="10"/>
      <c r="B36" s="10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10"/>
      <c r="AZ36" s="10"/>
      <c r="CX36" s="5"/>
    </row>
    <row r="37" spans="1:102" x14ac:dyDescent="0.25">
      <c r="A37" s="10"/>
      <c r="B37" s="10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10"/>
      <c r="AZ37" s="10"/>
    </row>
    <row r="38" spans="1:102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</row>
    <row r="39" spans="1:102" x14ac:dyDescent="0.25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</row>
  </sheetData>
  <sheetProtection password="A6F1" sheet="1" objects="1" scenarios="1"/>
  <mergeCells count="4">
    <mergeCell ref="C5:D5"/>
    <mergeCell ref="A11:B11"/>
    <mergeCell ref="A21:B21"/>
    <mergeCell ref="A16:B16"/>
  </mergeCells>
  <pageMargins left="0.46" right="0" top="0.31496062992125984" bottom="0.35433070866141736" header="0.31496062992125984" footer="0.31496062992125984"/>
  <pageSetup paperSize="9" scale="75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13</vt:i4>
      </vt:variant>
    </vt:vector>
  </HeadingPairs>
  <TitlesOfParts>
    <vt:vector size="21" baseType="lpstr">
      <vt:lpstr>cext</vt:lpstr>
      <vt:lpstr>hosp</vt:lpstr>
      <vt:lpstr>uci</vt:lpstr>
      <vt:lpstr>intermedio neonatal</vt:lpstr>
      <vt:lpstr>emerg</vt:lpstr>
      <vt:lpstr>cqx</vt:lpstr>
      <vt:lpstr>defunciones</vt:lpstr>
      <vt:lpstr>imagenes</vt:lpstr>
      <vt:lpstr>cext!Área_de_impresión</vt:lpstr>
      <vt:lpstr>cqx!Área_de_impresión</vt:lpstr>
      <vt:lpstr>defunciones!Área_de_impresión</vt:lpstr>
      <vt:lpstr>emerg!Área_de_impresión</vt:lpstr>
      <vt:lpstr>hosp!Área_de_impresión</vt:lpstr>
      <vt:lpstr>imagenes!Área_de_impresión</vt:lpstr>
      <vt:lpstr>'intermedio neonatal'!Área_de_impresión</vt:lpstr>
      <vt:lpstr>uci!Área_de_impresión</vt:lpstr>
      <vt:lpstr>cext!Títulos_a_imprimir</vt:lpstr>
      <vt:lpstr>cqx!Títulos_a_imprimir</vt:lpstr>
      <vt:lpstr>defunciones!Títulos_a_imprimir</vt:lpstr>
      <vt:lpstr>hosp!Títulos_a_imprimir</vt:lpstr>
      <vt:lpstr>uci!Títulos_a_imprimir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ENRIQUE MUÑANTE SAAVEDRA</dc:creator>
  <cp:lastModifiedBy>CARLOS ROBERTO MARTINEZ ANDRADE</cp:lastModifiedBy>
  <cp:lastPrinted>2016-08-01T15:17:29Z</cp:lastPrinted>
  <dcterms:created xsi:type="dcterms:W3CDTF">2016-04-05T13:39:55Z</dcterms:created>
  <dcterms:modified xsi:type="dcterms:W3CDTF">2018-01-25T14:32:14Z</dcterms:modified>
</cp:coreProperties>
</file>